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wlett Packard\Desktop\сесія 10.08\"/>
    </mc:Choice>
  </mc:AlternateContent>
  <bookViews>
    <workbookView xWindow="0" yWindow="0" windowWidth="16440" windowHeight="4500" activeTab="4"/>
  </bookViews>
  <sheets>
    <sheet name="22.12.2021" sheetId="1" r:id="rId1"/>
    <sheet name="09.02.2022" sheetId="2" r:id="rId2"/>
    <sheet name="22.06.2022" sheetId="3" r:id="rId3"/>
    <sheet name="14.07.2022" sheetId="4" r:id="rId4"/>
    <sheet name="10.08.2022" sheetId="5" r:id="rId5"/>
  </sheets>
  <definedNames>
    <definedName name="_xlnm.Print_Area" localSheetId="3">'14.07.2022'!$A$1:$P$77</definedName>
  </definedNames>
  <calcPr calcId="162913"/>
  <extLst>
    <ext uri="GoogleSheetsCustomDataVersion1">
      <go:sheetsCustomData xmlns:go="http://customooxmlschemas.google.com/" r:id="rId7" roundtripDataSignature="AMtx7mjQX99jEdmqW0ubfAiYSIIUDxTLzA=="/>
    </ext>
  </extLst>
</workbook>
</file>

<file path=xl/calcChain.xml><?xml version="1.0" encoding="utf-8"?>
<calcChain xmlns="http://schemas.openxmlformats.org/spreadsheetml/2006/main">
  <c r="O48" i="5" l="1"/>
  <c r="E74" i="5" l="1"/>
  <c r="I72" i="5"/>
  <c r="I71" i="5"/>
  <c r="I70" i="5"/>
  <c r="E69" i="5"/>
  <c r="I68" i="5"/>
  <c r="I67" i="5"/>
  <c r="I66" i="5"/>
  <c r="E66" i="5"/>
  <c r="I65" i="5"/>
  <c r="I64" i="5"/>
  <c r="I63" i="5"/>
  <c r="I62" i="5"/>
  <c r="I61" i="5"/>
  <c r="I60" i="5"/>
  <c r="E60" i="5"/>
  <c r="I59" i="5"/>
  <c r="I58" i="5"/>
  <c r="I57" i="5"/>
  <c r="I55" i="5"/>
  <c r="I54" i="5"/>
  <c r="I53" i="5"/>
  <c r="I52" i="5"/>
  <c r="I51" i="5"/>
  <c r="M48" i="5"/>
  <c r="K48" i="5"/>
  <c r="I48" i="5"/>
  <c r="E48" i="5"/>
  <c r="C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M11" i="5"/>
  <c r="I11" i="5"/>
  <c r="E11" i="5"/>
  <c r="E24" i="5" s="1"/>
  <c r="E75" i="5" s="1"/>
  <c r="E76" i="5" s="1"/>
  <c r="I8" i="5"/>
  <c r="M48" i="4" l="1"/>
  <c r="M11" i="4"/>
  <c r="E73" i="4"/>
  <c r="I71" i="4"/>
  <c r="I70" i="4"/>
  <c r="I69" i="4"/>
  <c r="E68" i="4"/>
  <c r="I67" i="4"/>
  <c r="I66" i="4"/>
  <c r="I65" i="4"/>
  <c r="E65" i="4"/>
  <c r="I64" i="4"/>
  <c r="I63" i="4"/>
  <c r="I62" i="4"/>
  <c r="I61" i="4"/>
  <c r="I60" i="4"/>
  <c r="I59" i="4"/>
  <c r="E59" i="4"/>
  <c r="I58" i="4"/>
  <c r="I57" i="4"/>
  <c r="I56" i="4"/>
  <c r="I55" i="4"/>
  <c r="I54" i="4"/>
  <c r="I53" i="4"/>
  <c r="I52" i="4"/>
  <c r="I51" i="4"/>
  <c r="K48" i="4"/>
  <c r="I48" i="4"/>
  <c r="E48" i="4"/>
  <c r="C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E11" i="4"/>
  <c r="E24" i="4" s="1"/>
  <c r="I8" i="4"/>
  <c r="E74" i="4" l="1"/>
  <c r="E75" i="4" s="1"/>
  <c r="K49" i="3"/>
  <c r="C49" i="3"/>
  <c r="I72" i="3"/>
  <c r="I71" i="3"/>
  <c r="I70" i="3"/>
  <c r="E69" i="3"/>
  <c r="I68" i="3"/>
  <c r="I67" i="3"/>
  <c r="I66" i="3"/>
  <c r="E66" i="3"/>
  <c r="I65" i="3"/>
  <c r="I64" i="3"/>
  <c r="I63" i="3"/>
  <c r="I62" i="3"/>
  <c r="I61" i="3"/>
  <c r="I60" i="3"/>
  <c r="E60" i="3"/>
  <c r="E74" i="3" s="1"/>
  <c r="I59" i="3"/>
  <c r="I58" i="3"/>
  <c r="I57" i="3"/>
  <c r="I56" i="3"/>
  <c r="I55" i="3"/>
  <c r="I54" i="3"/>
  <c r="I53" i="3"/>
  <c r="I52" i="3"/>
  <c r="I49" i="3"/>
  <c r="E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E12" i="3"/>
  <c r="E25" i="3" s="1"/>
  <c r="E75" i="3" s="1"/>
  <c r="E76" i="3" s="1"/>
  <c r="I9" i="3"/>
  <c r="I72" i="2" l="1"/>
  <c r="I71" i="2"/>
  <c r="I70" i="2"/>
  <c r="I69" i="2"/>
  <c r="E69" i="2"/>
  <c r="I68" i="2"/>
  <c r="I67" i="2"/>
  <c r="I66" i="2"/>
  <c r="E66" i="2"/>
  <c r="I65" i="2"/>
  <c r="I64" i="2"/>
  <c r="I63" i="2"/>
  <c r="I62" i="2"/>
  <c r="I61" i="2"/>
  <c r="I60" i="2"/>
  <c r="E60" i="2"/>
  <c r="E74" i="2" s="1"/>
  <c r="I59" i="2"/>
  <c r="I58" i="2"/>
  <c r="I57" i="2"/>
  <c r="I56" i="2"/>
  <c r="I55" i="2"/>
  <c r="I54" i="2"/>
  <c r="I53" i="2"/>
  <c r="I52" i="2"/>
  <c r="I49" i="2"/>
  <c r="E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E12" i="2"/>
  <c r="E25" i="2" s="1"/>
  <c r="E75" i="2" s="1"/>
  <c r="I9" i="2"/>
  <c r="C60" i="1"/>
  <c r="C54" i="1"/>
  <c r="C47" i="1"/>
  <c r="C46" i="1"/>
  <c r="C25" i="1"/>
  <c r="C62" i="1" s="1"/>
  <c r="C12" i="1"/>
  <c r="E76" i="2" l="1"/>
</calcChain>
</file>

<file path=xl/sharedStrings.xml><?xml version="1.0" encoding="utf-8"?>
<sst xmlns="http://schemas.openxmlformats.org/spreadsheetml/2006/main" count="1171" uniqueCount="173">
  <si>
    <t>Додаток 3</t>
  </si>
  <si>
    <t>до Програми</t>
  </si>
  <si>
    <t>Завдання та заходи місцевої цільової програми</t>
  </si>
  <si>
    <t xml:space="preserve">розвитку Здолбунівської міської територіальної громади та підтримки  комунальних підприємств </t>
  </si>
  <si>
    <t xml:space="preserve">                                       на 2022 рік</t>
  </si>
  <si>
    <t>№ з/п</t>
  </si>
  <si>
    <t>Перелік заходів програми</t>
  </si>
  <si>
    <t>Обсяги фінансування (вартість),  тис.грн.</t>
  </si>
  <si>
    <t>Джерела фінансування</t>
  </si>
  <si>
    <t>Орієнтовний строк виконання заходу</t>
  </si>
  <si>
    <t>Виконавець програми</t>
  </si>
  <si>
    <t>Розділ 1. Поповнення статутного фонду комунальних підприємств</t>
  </si>
  <si>
    <t>1.1</t>
  </si>
  <si>
    <t>Поповнення статутного фонду комунального підприємства КП «Здолбунівське»</t>
  </si>
  <si>
    <t>КП Здолбунівське</t>
  </si>
  <si>
    <t>1.1.1</t>
  </si>
  <si>
    <t>Придбання обладнання для спортивно-ігрових майданчиків</t>
  </si>
  <si>
    <t>Місцевий бюджет</t>
  </si>
  <si>
    <t>1.1.2</t>
  </si>
  <si>
    <t>Придбання косарки-мульчувача бічного гідравлічного</t>
  </si>
  <si>
    <t>1.1.3</t>
  </si>
  <si>
    <t>Придбання високоріза бензинового</t>
  </si>
  <si>
    <t>1.1.4</t>
  </si>
  <si>
    <t>Придбання обладнання столярного цеху</t>
  </si>
  <si>
    <t>1.1.5</t>
  </si>
  <si>
    <t>Придбання обладнання для цеху благоустрою та дорожнього господарства</t>
  </si>
  <si>
    <t>1.1.6</t>
  </si>
  <si>
    <t xml:space="preserve">Придбання та встановлення системи відеонагляду на сміттєзвалищі  в урочищі Здовбиця в т.ч. проектно-кошторисна документація </t>
  </si>
  <si>
    <t>1.1.7</t>
  </si>
  <si>
    <t xml:space="preserve">Придбання грейдера </t>
  </si>
  <si>
    <t>1.1.8</t>
  </si>
  <si>
    <t>Автовишка ліктьова</t>
  </si>
  <si>
    <t>1.2</t>
  </si>
  <si>
    <t>Поповнення статутного фонду комунального підприємства КП «Здолбунівкомунеенергія»</t>
  </si>
  <si>
    <t>КП Здолбунівкомуненергія</t>
  </si>
  <si>
    <t>1.2.1</t>
  </si>
  <si>
    <t>Технічне переоснащення системи централізованого теплопостачання</t>
  </si>
  <si>
    <t>1.2.2</t>
  </si>
  <si>
    <t>Технічне переоснащення вузлів обліку теплової енергії</t>
  </si>
  <si>
    <t>1.2.3</t>
  </si>
  <si>
    <t>Заміна аварійних ділянок трубопроводу</t>
  </si>
  <si>
    <t>ВСЬОГО ПО РОЗДІЛУ 1</t>
  </si>
  <si>
    <t>2</t>
  </si>
  <si>
    <t>Розділ 2. Житлово-комунальне господарство</t>
  </si>
  <si>
    <t>2.1</t>
  </si>
  <si>
    <t>Будівництво системи електропостачання та відновлення свердловини №15 в с. Загороща Рівненського району Рівненської області</t>
  </si>
  <si>
    <t>КП Здолбнівводоканал</t>
  </si>
  <si>
    <t>2.2</t>
  </si>
  <si>
    <t>Розроблення проекту реконструкції самоплинного колектора від кільця по вул. Шевченко до КНС по вул. Нова методом проколу</t>
  </si>
  <si>
    <t>2.3</t>
  </si>
  <si>
    <t>Розробка проекту будівництва каналізаційної мережі по вул. Тиха</t>
  </si>
  <si>
    <t>2.4</t>
  </si>
  <si>
    <t>Будівництво очисних каналізаційних споруд в м.Здолбунів потужністю 5000 м.куб. на добу в т.ч. коригування приектно-кошторисної документації</t>
  </si>
  <si>
    <t>2.5</t>
  </si>
  <si>
    <t>Виготовлення проектно-кошторисної документації на «Будівництво пішохідних доріжок в сквері по вул. Лесі Українки  в м. Здолбунів Рівненської області»</t>
  </si>
  <si>
    <t>2.6</t>
  </si>
  <si>
    <t>Будівництво пішохідних доріжок в сквері по вул. Лесі Українки  в м.Здолбунів</t>
  </si>
  <si>
    <t>2.7</t>
  </si>
  <si>
    <t xml:space="preserve">Виготовлення проектно-кошторисної документації реконструкції скверу по вул.Грушевського в м.Здолбунів </t>
  </si>
  <si>
    <t>2.8</t>
  </si>
  <si>
    <t>Будівництво інженерних мереж в масиві забудови для учасників АТО в м.Здолбунів Рівненської області ( електропостачання) ( в т.ч.  коригування проектно-кошторисної документації)</t>
  </si>
  <si>
    <t>2.9</t>
  </si>
  <si>
    <t>Реконструкція дамби по Старомильській  в м.Здолбунів Здолбунівського району Рівненської обл., в т.ч. коригування проектно-кошторисної документації</t>
  </si>
  <si>
    <t>Місцевий бюджет (кошти від втрат)</t>
  </si>
  <si>
    <t>2.10</t>
  </si>
  <si>
    <t>Будівництво ліній водопостачання  на житловий масив по вулицям Мартинівка, Польова, Б.Тена, Івасюка, провулках Щепкіна та Комунальному в м.Здолбунів в т.ч. коригування проектно-кошторисної документації</t>
  </si>
  <si>
    <t>2.11</t>
  </si>
  <si>
    <t>Реконструкція частини вулиці 2 Лютого (від вул. Паркової до вул. Лесі Українки) в м. Здолбунів Рівненської області</t>
  </si>
  <si>
    <t>2.12</t>
  </si>
  <si>
    <t>Реконструкція мережі вуличного освітлення з застосуванням енергозберігаючих технологій с. Богдашів, вул. Садова, вул. Гранична, вул. Нова, вул. Лагутіна Рівненський район</t>
  </si>
  <si>
    <t>2.13</t>
  </si>
  <si>
    <t>Реконструкція мережі вуличного освітлення з застосуванням енергозберігаючих технологій с. Глинськ, вул. Садова, вул. Заольшина, вул. Садки, вул. Зелена, вул Сонячна Рівненський район</t>
  </si>
  <si>
    <t>2.14</t>
  </si>
  <si>
    <t>Реконструкція вуличного освітлення по вул. Попова в м.Здолбунів Рівненської області</t>
  </si>
  <si>
    <t>2.15</t>
  </si>
  <si>
    <t>Реконструкція вуличного освітлення по вул. Кармелюка в м.Здолбунів Рівненської області</t>
  </si>
  <si>
    <t>156.06.2022</t>
  </si>
  <si>
    <t>2.16</t>
  </si>
  <si>
    <t>Реконструкція вуличного освітлення по вул. Дружби в м.Здолбунів Рівненської області</t>
  </si>
  <si>
    <t>2.17</t>
  </si>
  <si>
    <t>Будівництво лінії електропередач по вул. Братів Єлінеків, Героїв Гурб та Просвіти в м.Здолбунів в т.ч. проектно-кошторисна документація</t>
  </si>
  <si>
    <t>ЖБК "Околиця"</t>
  </si>
  <si>
    <t>2.18</t>
  </si>
  <si>
    <t>Виготовлення проектно-кошторисної документації "Реконструкція зливової каналізації по вул.Вілли, м.Здолбунів, Рівненської області"</t>
  </si>
  <si>
    <t>2.19</t>
  </si>
  <si>
    <t>Реконструкція частини приміщення адміністративного будинку під центр надання адміністративних послуг по вул.Михайла Грушевського, 14 в м.Здолбунів Рівненської області</t>
  </si>
  <si>
    <t>ВСЬОГО ПО РОЗДІЛУ 2</t>
  </si>
  <si>
    <t>3</t>
  </si>
  <si>
    <t>Розділ 3. Освіта, культура, медицина</t>
  </si>
  <si>
    <t>3.1</t>
  </si>
  <si>
    <t>Капітальний ремонт покрівлі пологового будинку №1 по вул. Степана Бандери, 1 в м. Здолбунів Здолбунівського району Рівненської області</t>
  </si>
  <si>
    <t>Управління з гуманітарних питань, КНП "ЦМЛ"</t>
  </si>
  <si>
    <t>3.2</t>
  </si>
  <si>
    <t>Капітальний ремонт туалетів в школах Здолбунівської міської територіальної громади</t>
  </si>
  <si>
    <t>Управління з гуманітарних питань, заклади освіти</t>
  </si>
  <si>
    <t>3.3</t>
  </si>
  <si>
    <t>Капітальний ремонт покрівлі будівлі Копитківської ЗОШ I-III ступенів за адресою: Рівненська область, Здолбунівський район,с. Копиткове, вул.Шкільна,2 (коригування проекту),(в т.ч. коригування ПКД та експертиза)</t>
  </si>
  <si>
    <t>3.4</t>
  </si>
  <si>
    <t>Капітальний ремонт даху будівлі дошкільного закладу «Грайлик» Здолбунівської міької ради Рівненської області по вул.Садова,39 м.Здолбунів, Рівненської області (коригування);</t>
  </si>
  <si>
    <t>Управління з гуманітарних питань, заклади дошкільної освіти</t>
  </si>
  <si>
    <t>3.5</t>
  </si>
  <si>
    <t>Капітальний ремонт спортзалу Глинського НВК "ЗОШ І-ІІІ ступенів - дошкільний навчальний заклад" Здолбунівської районної ради Рівненської області в с.Глинськ по вул. Центральна 15" в т.ч. коригування проектно-кошторисної документації</t>
  </si>
  <si>
    <t>3.6</t>
  </si>
  <si>
    <t>Капітальний ремонт даху Здолбунівського міського клубу Здолбунівської міської ради вул.Кармелюка, будинок 1</t>
  </si>
  <si>
    <t>3.7</t>
  </si>
  <si>
    <t>Фінансування проектів громадського бюджету:</t>
  </si>
  <si>
    <t>3.7.1</t>
  </si>
  <si>
    <t>Придбання та встановлення інклюзивно-комунікативної платформи "Особливий кіндер"</t>
  </si>
  <si>
    <t>Управління з гуманітарних питань, ІРЦ</t>
  </si>
  <si>
    <t>3.7.2</t>
  </si>
  <si>
    <t>Придбання та встановленння дитячого розважального комплексу на території Здолбунівської ЗОШ І-ІІІ ступенів №4</t>
  </si>
  <si>
    <t>3.7.3</t>
  </si>
  <si>
    <t>Придбання та встановлення спортивно-ігрового майданчика "Дитяча мрія" на території ДНЗ Глинського НВК</t>
  </si>
  <si>
    <t>3.7.4</t>
  </si>
  <si>
    <t>Придбання та встановлення спортивного майданчика "Перша Спортивна", Здолбунівської ЗОШ №1</t>
  </si>
  <si>
    <t>3.7.5</t>
  </si>
  <si>
    <t>Придбання та встановлення спортивного майданчика "Олімпієць" в с.Новомильськ (на території Новомильської ЗОШ І-ІІ ступенів)</t>
  </si>
  <si>
    <t>ВСЬОГО ПО РОЗДІЛУ 3</t>
  </si>
  <si>
    <t>Зміни</t>
  </si>
  <si>
    <t>Всього по програмі:</t>
  </si>
  <si>
    <t>Секретар міської ради                                                                                  Валентина КАПІТУЛА</t>
  </si>
  <si>
    <t>Додаток 3                                                       до рішення Здолбунівської                                                  міської ради                                                   від 09.02.2022 №1055                          від 12.03.2022 №1158</t>
  </si>
  <si>
    <t>Обсяги</t>
  </si>
  <si>
    <t>Всього</t>
  </si>
  <si>
    <t>фінансування</t>
  </si>
  <si>
    <t>тис. грн.</t>
  </si>
  <si>
    <t xml:space="preserve">Придбання автогрейдера </t>
  </si>
  <si>
    <t>Зміни по розділу</t>
  </si>
  <si>
    <t>Реконструкція мережі вуличного освітлення з застосуванням енергозберігаючих технологій с. Богдашів, вул. Садова, вул. Гранична, вул. Нова, вул. Лагутіна Рівненський район в т.ч. виготовлення проектго-кошторисної документації.</t>
  </si>
  <si>
    <t>Реконструкція мережі вуличного освітлення з застосуванням енергозберігаючих технологій с. Глинськ, вул. Садова, вул. Заольшина, вул. Садки, вул. Зелена, вул Сонячна Рівненський район в т.ч. виготовлення проектго-кошторисної документації.</t>
  </si>
  <si>
    <t>Реконструкція вуличного освітлення по вул. Попова в м.Здолбунів Рівненської області в т.ч. виготовлення проектго-кошторисної документації.</t>
  </si>
  <si>
    <t>Реконструкція вуличного освітлення по вул. Кармелюка в м.Здолбунів Рівненської області в т.ч. виготовлення проектго-кошторисної документації.</t>
  </si>
  <si>
    <t>Реконструкція вуличного освітлення по вул. Дружби в м.Здолбунів Рівненської області в т.ч. виготовлення проектго-кошторисної документації.</t>
  </si>
  <si>
    <t>2.19.1</t>
  </si>
  <si>
    <t>Залишок субвенції з державного бюджету</t>
  </si>
  <si>
    <t>2.20</t>
  </si>
  <si>
    <t>Придбання обладнання для створення обєктів мереж та комплексів спеціального звязку - організації каналу конфіденційного звязку в мережі Національної системи конфіденційного звязку (НСКЗ)</t>
  </si>
  <si>
    <t>Міська рада</t>
  </si>
  <si>
    <t>3.1.1</t>
  </si>
  <si>
    <t>Придбання медичного обладнання -гістероскопа</t>
  </si>
  <si>
    <t>3.3.1.</t>
  </si>
  <si>
    <t xml:space="preserve">Придбання котла опалювального твердопаливного КОТВ-100М для Копитківської ЗОШ I-III ступенів за адресою: Рівненська область, Здолбунівський район,с. Копиткове, вул.Шкільна,2 </t>
  </si>
  <si>
    <t>3.8</t>
  </si>
  <si>
    <t>Субвенція з місцевого бюджету державному бюджету на виконання програм соціально-економічного розвитку регіонів</t>
  </si>
  <si>
    <t>3.8.1</t>
  </si>
  <si>
    <t>Субвенція з місцевого бюджету державному бюджету на виконання програм соціально-економічного розвитку регіонів 3 державному пожежно-рятувальному загону головного управління ДСНС України у Рівненській області на придбання мотопомпи потужністю до 60 м.куб/год., рукава пожежного ( скатка 20 метрів), ствола пожежного, покращення матеріально-технічної бази та придбання паливно-мастильних матеріалів та засобів гасіння пожеж</t>
  </si>
  <si>
    <t>3.8.2</t>
  </si>
  <si>
    <t>Субвенція з місцевого бюджету державному бюджету на виконання програм соціально-економічного розвитку регіонів управлінню Служби безпеки України  у Рівненській області ( з дислокацією у м.Здолбунів Рівненської області) на капітальні видатки- придбання  службового автомобіля</t>
  </si>
  <si>
    <t>3.9</t>
  </si>
  <si>
    <t>Субвенція  місцевому бюджету з Рівненського обласного  бюджету на виконання програм соціально-економічного розвитку регіону</t>
  </si>
  <si>
    <t>3.9.1</t>
  </si>
  <si>
    <t>Інша субвеція з місцевого бюджету ( на капітальний  ремонт покрівлі ( одноповерхова будівля) Здолбунівської ЗОШ І-ІІІ ст. №1 Здолбунівської міської ради Рівненської області в м.Здолбунів по вул. Д.Галицького ,17)</t>
  </si>
  <si>
    <t>Рівненський обласний бюджет</t>
  </si>
  <si>
    <t>3.9.2</t>
  </si>
  <si>
    <t>Інша субвеція з місцевого бюджету ( на капітальний  ремонт даху  будівлі дошкільного закладу "Грайлик" Здолбунівської міської ради Рівненської області  по вул.Садова,39  м.Здолбунів, Рівненської області , в т.ч. коригування проектно-кошторисної документації)</t>
  </si>
  <si>
    <t>3.10</t>
  </si>
  <si>
    <t>Капітальний ремонт покрівлі ( одноповерхова будівля) Здолбунівської ЗОШ І-ІІІ ст. №1 Здолбунівської міської ради Рівненської області в м.Здолбунів по вул. Д.Галицького ,17</t>
  </si>
  <si>
    <t xml:space="preserve">Зміни по розділу </t>
  </si>
  <si>
    <t xml:space="preserve">Зміни по програмі </t>
  </si>
  <si>
    <t xml:space="preserve">Заступник міського голови з </t>
  </si>
  <si>
    <t>питань діяльності виконавчих органів ради                                                        Юрій СОСЮК</t>
  </si>
  <si>
    <t xml:space="preserve"> 
</t>
  </si>
  <si>
    <t>До рішення виконавчого комітету Здолбунівської міської ради від 20.04.2022 № ПРОЕКТ                      Додаток 3                                                         до Програми</t>
  </si>
  <si>
    <t xml:space="preserve">Додаток 3                                                       до рішення Здолбунівської                                                  міської ради                                                   від 22.06.2022 № Проєкт                          </t>
  </si>
  <si>
    <t xml:space="preserve"> Додаток 3                                                         до Програми</t>
  </si>
  <si>
    <t>Секретар міської ради                                                                                                                                                     Валентина КАПІТУЛА</t>
  </si>
  <si>
    <t>Заступник міського головиз питань діяльності виконавчих органів                                                                                                                                                     Юрій СОСЮК</t>
  </si>
  <si>
    <t xml:space="preserve">Додаток 3                                                       до рішення виконавчого комітету                 Здолбунівської  міської ради                                                  14.07.2022 № Проєкт                          </t>
  </si>
  <si>
    <t xml:space="preserve"> "Додаток 3     до Програми</t>
  </si>
  <si>
    <t>3.3.2</t>
  </si>
  <si>
    <t>Придбання твердопаливного котла Копитківським ліцеєм Здолбунівської міської ради Рівненської області</t>
  </si>
  <si>
    <t>Секретар  міської ради                                                                                                                                                                                                                                                   Валентина КАПІТУЛА</t>
  </si>
  <si>
    <t xml:space="preserve"> Додаток 3     до Програми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</si>
</sst>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0.000"/>
    <numFmt numFmtId="166" formatCode="dd\.mm\.yyyy"/>
    <numFmt numFmtId="167" formatCode="0.0000"/>
    <numFmt numFmtId="168" formatCode="0.00000"/>
    <numFmt numFmtId="169" formatCode="_-* #,##0.0000_р_._-;\-* #,##0.0000_р_._-;_-* &quot;-&quot;??_р_._-;_-@_-"/>
  </numFmts>
  <fonts count="35">
    <font>
      <sz val="10"/>
      <color rgb="FF000000"/>
      <name val="Calibri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Arimo"/>
    </font>
    <font>
      <b/>
      <sz val="12"/>
      <color theme="1"/>
      <name val="Times New Roman"/>
      <family val="1"/>
      <charset val="204"/>
    </font>
    <font>
      <sz val="10"/>
      <color theme="1"/>
      <name val="Arimo"/>
    </font>
    <font>
      <b/>
      <u/>
      <sz val="12"/>
      <color theme="1"/>
      <name val="Times New Roman"/>
      <family val="1"/>
      <charset val="204"/>
    </font>
    <font>
      <sz val="14"/>
      <color rgb="FFFF0000"/>
      <name val="Arimo"/>
    </font>
    <font>
      <b/>
      <u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sz val="12"/>
      <color rgb="FF000000"/>
      <name val="Arimo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29" fillId="0" borderId="0" applyFont="0" applyFill="0" applyBorder="0" applyAlignment="0" applyProtection="0"/>
  </cellStyleXfs>
  <cellXfs count="18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49" fontId="5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165" fontId="2" fillId="0" borderId="13" xfId="0" applyNumberFormat="1" applyFont="1" applyBorder="1"/>
    <xf numFmtId="0" fontId="3" fillId="0" borderId="13" xfId="0" applyFont="1" applyBorder="1" applyAlignment="1">
      <alignment horizontal="center" vertical="center"/>
    </xf>
    <xf numFmtId="166" fontId="5" fillId="0" borderId="13" xfId="0" applyNumberFormat="1" applyFont="1" applyBorder="1"/>
    <xf numFmtId="0" fontId="5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165" fontId="3" fillId="0" borderId="13" xfId="0" applyNumberFormat="1" applyFont="1" applyBorder="1"/>
    <xf numFmtId="166" fontId="3" fillId="0" borderId="13" xfId="0" applyNumberFormat="1" applyFont="1" applyBorder="1"/>
    <xf numFmtId="0" fontId="3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165" fontId="1" fillId="0" borderId="13" xfId="0" applyNumberFormat="1" applyFont="1" applyBorder="1"/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165" fontId="3" fillId="2" borderId="13" xfId="0" applyNumberFormat="1" applyFont="1" applyFill="1" applyBorder="1"/>
    <xf numFmtId="0" fontId="3" fillId="2" borderId="13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0" borderId="13" xfId="0" applyFont="1" applyBorder="1"/>
    <xf numFmtId="0" fontId="5" fillId="0" borderId="13" xfId="0" applyFont="1" applyBorder="1" applyAlignment="1">
      <alignment wrapText="1"/>
    </xf>
    <xf numFmtId="165" fontId="5" fillId="0" borderId="13" xfId="0" applyNumberFormat="1" applyFont="1" applyBorder="1"/>
    <xf numFmtId="49" fontId="3" fillId="0" borderId="0" xfId="0" applyNumberFormat="1" applyFont="1" applyAlignment="1">
      <alignment horizontal="center" vertical="center"/>
    </xf>
    <xf numFmtId="0" fontId="3" fillId="0" borderId="0" xfId="0" applyFont="1"/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9" fillId="0" borderId="5" xfId="0" applyFont="1" applyBorder="1"/>
    <xf numFmtId="0" fontId="6" fillId="0" borderId="5" xfId="0" applyFont="1" applyBorder="1" applyAlignment="1">
      <alignment horizontal="center" vertical="center" wrapText="1"/>
    </xf>
    <xf numFmtId="0" fontId="9" fillId="0" borderId="8" xfId="0" applyFont="1" applyBorder="1"/>
    <xf numFmtId="166" fontId="9" fillId="0" borderId="8" xfId="0" applyNumberFormat="1" applyFont="1" applyBorder="1" applyAlignment="1">
      <alignment vertical="center"/>
    </xf>
    <xf numFmtId="166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right" vertical="center" wrapText="1"/>
    </xf>
    <xf numFmtId="165" fontId="8" fillId="0" borderId="13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vertical="center"/>
    </xf>
    <xf numFmtId="166" fontId="6" fillId="0" borderId="13" xfId="0" applyNumberFormat="1" applyFont="1" applyBorder="1" applyAlignment="1">
      <alignment vertical="center"/>
    </xf>
    <xf numFmtId="0" fontId="11" fillId="0" borderId="0" xfId="0" applyFont="1"/>
    <xf numFmtId="0" fontId="6" fillId="0" borderId="13" xfId="0" applyFont="1" applyBorder="1" applyAlignment="1">
      <alignment vertical="center" wrapText="1"/>
    </xf>
    <xf numFmtId="165" fontId="6" fillId="0" borderId="13" xfId="0" applyNumberFormat="1" applyFont="1" applyBorder="1" applyAlignment="1">
      <alignment vertical="center" wrapText="1"/>
    </xf>
    <xf numFmtId="165" fontId="12" fillId="0" borderId="13" xfId="0" applyNumberFormat="1" applyFont="1" applyBorder="1" applyAlignment="1">
      <alignment vertical="center" wrapText="1"/>
    </xf>
    <xf numFmtId="167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165" fontId="6" fillId="2" borderId="13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 wrapText="1"/>
    </xf>
    <xf numFmtId="167" fontId="6" fillId="2" borderId="13" xfId="0" applyNumberFormat="1" applyFont="1" applyFill="1" applyBorder="1" applyAlignment="1">
      <alignment vertical="center" wrapText="1"/>
    </xf>
    <xf numFmtId="165" fontId="6" fillId="2" borderId="13" xfId="0" applyNumberFormat="1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166" fontId="8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165" fontId="14" fillId="0" borderId="13" xfId="0" applyNumberFormat="1" applyFont="1" applyBorder="1" applyAlignment="1">
      <alignment vertical="center"/>
    </xf>
    <xf numFmtId="168" fontId="15" fillId="0" borderId="13" xfId="0" applyNumberFormat="1" applyFont="1" applyBorder="1" applyAlignment="1">
      <alignment vertical="center"/>
    </xf>
    <xf numFmtId="165" fontId="6" fillId="2" borderId="13" xfId="0" applyNumberFormat="1" applyFont="1" applyFill="1" applyBorder="1" applyAlignment="1">
      <alignment horizontal="right" vertical="center" wrapText="1"/>
    </xf>
    <xf numFmtId="0" fontId="16" fillId="0" borderId="0" xfId="0" applyFont="1"/>
    <xf numFmtId="165" fontId="17" fillId="0" borderId="13" xfId="0" applyNumberFormat="1" applyFont="1" applyBorder="1" applyAlignment="1">
      <alignment horizontal="right" vertical="center" wrapText="1"/>
    </xf>
    <xf numFmtId="165" fontId="8" fillId="0" borderId="13" xfId="0" applyNumberFormat="1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165" fontId="6" fillId="0" borderId="11" xfId="0" applyNumberFormat="1" applyFont="1" applyBorder="1" applyAlignment="1">
      <alignment vertical="center" wrapText="1"/>
    </xf>
    <xf numFmtId="165" fontId="6" fillId="0" borderId="11" xfId="0" applyNumberFormat="1" applyFont="1" applyBorder="1" applyAlignment="1">
      <alignment horizontal="right" vertical="center" wrapText="1"/>
    </xf>
    <xf numFmtId="165" fontId="6" fillId="0" borderId="16" xfId="0" applyNumberFormat="1" applyFont="1" applyBorder="1" applyAlignment="1">
      <alignment vertical="center" wrapText="1"/>
    </xf>
    <xf numFmtId="165" fontId="6" fillId="0" borderId="16" xfId="0" applyNumberFormat="1" applyFont="1" applyBorder="1" applyAlignment="1">
      <alignment vertical="center"/>
    </xf>
    <xf numFmtId="165" fontId="18" fillId="0" borderId="16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165" fontId="6" fillId="0" borderId="17" xfId="0" applyNumberFormat="1" applyFont="1" applyBorder="1" applyAlignment="1">
      <alignment horizontal="right" vertical="center" wrapText="1"/>
    </xf>
    <xf numFmtId="165" fontId="6" fillId="0" borderId="8" xfId="0" applyNumberFormat="1" applyFont="1" applyBorder="1" applyAlignment="1">
      <alignment horizontal="right" vertical="center" wrapText="1"/>
    </xf>
    <xf numFmtId="165" fontId="6" fillId="0" borderId="17" xfId="0" applyNumberFormat="1" applyFont="1" applyBorder="1" applyAlignment="1">
      <alignment vertical="center"/>
    </xf>
    <xf numFmtId="165" fontId="19" fillId="0" borderId="17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66" fontId="6" fillId="0" borderId="8" xfId="0" applyNumberFormat="1" applyFont="1" applyBorder="1" applyAlignment="1">
      <alignment vertical="center"/>
    </xf>
    <xf numFmtId="0" fontId="6" fillId="3" borderId="13" xfId="0" applyFont="1" applyFill="1" applyBorder="1" applyAlignment="1">
      <alignment vertical="center" wrapText="1"/>
    </xf>
    <xf numFmtId="0" fontId="20" fillId="3" borderId="13" xfId="0" applyFont="1" applyFill="1" applyBorder="1" applyAlignment="1">
      <alignment horizontal="right" vertical="center" wrapText="1"/>
    </xf>
    <xf numFmtId="0" fontId="21" fillId="3" borderId="18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/>
    </xf>
    <xf numFmtId="166" fontId="23" fillId="0" borderId="13" xfId="0" applyNumberFormat="1" applyFon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0" fontId="6" fillId="3" borderId="13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 wrapText="1"/>
    </xf>
    <xf numFmtId="0" fontId="25" fillId="3" borderId="19" xfId="0" applyFont="1" applyFill="1" applyBorder="1" applyAlignment="1">
      <alignment vertical="center" wrapText="1"/>
    </xf>
    <xf numFmtId="165" fontId="6" fillId="0" borderId="0" xfId="0" applyNumberFormat="1" applyFont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vertical="center" wrapText="1"/>
    </xf>
    <xf numFmtId="165" fontId="6" fillId="0" borderId="20" xfId="0" applyNumberFormat="1" applyFont="1" applyBorder="1" applyAlignment="1">
      <alignment vertical="center"/>
    </xf>
    <xf numFmtId="0" fontId="6" fillId="3" borderId="18" xfId="0" applyFont="1" applyFill="1" applyBorder="1" applyAlignment="1">
      <alignment horizontal="left" vertical="center" wrapText="1"/>
    </xf>
    <xf numFmtId="0" fontId="27" fillId="3" borderId="18" xfId="0" applyFont="1" applyFill="1" applyBorder="1" applyAlignment="1">
      <alignment horizontal="left" vertical="center" wrapText="1"/>
    </xf>
    <xf numFmtId="165" fontId="28" fillId="0" borderId="8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5" fontId="13" fillId="0" borderId="13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169" fontId="8" fillId="0" borderId="13" xfId="1" applyNumberFormat="1" applyFont="1" applyBorder="1" applyAlignment="1">
      <alignment vertical="center"/>
    </xf>
    <xf numFmtId="0" fontId="32" fillId="0" borderId="0" xfId="0" applyFont="1"/>
    <xf numFmtId="166" fontId="33" fillId="0" borderId="8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 wrapText="1"/>
    </xf>
    <xf numFmtId="165" fontId="31" fillId="0" borderId="8" xfId="0" applyNumberFormat="1" applyFont="1" applyBorder="1" applyAlignment="1">
      <alignment horizontal="right" vertical="center" wrapText="1"/>
    </xf>
    <xf numFmtId="165" fontId="31" fillId="0" borderId="13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165" fontId="6" fillId="0" borderId="19" xfId="0" applyNumberFormat="1" applyFont="1" applyBorder="1" applyAlignment="1">
      <alignment horizontal="right" vertical="center" wrapText="1"/>
    </xf>
    <xf numFmtId="165" fontId="31" fillId="0" borderId="18" xfId="0" applyNumberFormat="1" applyFont="1" applyBorder="1" applyAlignment="1">
      <alignment horizontal="right" vertical="center" wrapText="1"/>
    </xf>
    <xf numFmtId="14" fontId="33" fillId="0" borderId="18" xfId="0" applyNumberFormat="1" applyFont="1" applyBorder="1" applyAlignment="1">
      <alignment horizontal="center" vertical="center" wrapText="1"/>
    </xf>
    <xf numFmtId="165" fontId="34" fillId="0" borderId="13" xfId="0" applyNumberFormat="1" applyFont="1" applyBorder="1" applyAlignment="1">
      <alignment horizontal="right" vertical="center"/>
    </xf>
    <xf numFmtId="165" fontId="34" fillId="0" borderId="8" xfId="0" applyNumberFormat="1" applyFont="1" applyBorder="1" applyAlignment="1">
      <alignment horizontal="right" vertical="center" wrapText="1"/>
    </xf>
    <xf numFmtId="165" fontId="30" fillId="0" borderId="18" xfId="0" applyNumberFormat="1" applyFont="1" applyBorder="1" applyAlignment="1">
      <alignment horizontal="right" vertical="center" wrapText="1"/>
    </xf>
    <xf numFmtId="165" fontId="30" fillId="0" borderId="13" xfId="0" applyNumberFormat="1" applyFont="1" applyBorder="1" applyAlignment="1">
      <alignment vertical="center"/>
    </xf>
    <xf numFmtId="165" fontId="34" fillId="0" borderId="13" xfId="0" applyNumberFormat="1" applyFont="1" applyBorder="1" applyAlignment="1">
      <alignment vertical="center"/>
    </xf>
    <xf numFmtId="0" fontId="0" fillId="0" borderId="0" xfId="0" applyFont="1" applyAlignment="1"/>
    <xf numFmtId="0" fontId="30" fillId="0" borderId="18" xfId="0" applyFont="1" applyBorder="1" applyAlignment="1">
      <alignment horizontal="center" vertical="center" wrapText="1"/>
    </xf>
    <xf numFmtId="165" fontId="34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/>
    <xf numFmtId="0" fontId="6" fillId="0" borderId="22" xfId="0" applyFont="1" applyBorder="1" applyAlignment="1">
      <alignment horizontal="center" vertical="center" wrapText="1"/>
    </xf>
    <xf numFmtId="0" fontId="0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right" vertical="center" wrapText="1"/>
    </xf>
    <xf numFmtId="165" fontId="15" fillId="0" borderId="18" xfId="0" applyNumberFormat="1" applyFont="1" applyBorder="1" applyAlignment="1">
      <alignment horizontal="right" vertical="center" wrapText="1"/>
    </xf>
    <xf numFmtId="49" fontId="15" fillId="0" borderId="13" xfId="0" applyNumberFormat="1" applyFont="1" applyBorder="1" applyAlignment="1">
      <alignment horizontal="center" vertical="center"/>
    </xf>
    <xf numFmtId="0" fontId="15" fillId="2" borderId="13" xfId="0" applyFont="1" applyFill="1" applyBorder="1" applyAlignment="1">
      <alignment vertical="center" wrapText="1"/>
    </xf>
    <xf numFmtId="165" fontId="10" fillId="0" borderId="18" xfId="0" applyNumberFormat="1" applyFont="1" applyBorder="1" applyAlignment="1">
      <alignment horizontal="right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8" xfId="0" applyFont="1" applyBorder="1"/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9" xfId="0" applyFont="1" applyBorder="1"/>
    <xf numFmtId="0" fontId="2" fillId="0" borderId="14" xfId="0" applyFont="1" applyBorder="1" applyAlignment="1">
      <alignment horizontal="left" vertical="top" wrapText="1"/>
    </xf>
    <xf numFmtId="0" fontId="4" fillId="0" borderId="15" xfId="0" applyFont="1" applyBorder="1"/>
    <xf numFmtId="0" fontId="4" fillId="0" borderId="16" xfId="0" applyFont="1" applyBorder="1"/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7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0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61" workbookViewId="0"/>
  </sheetViews>
  <sheetFormatPr defaultColWidth="14.42578125" defaultRowHeight="15" customHeight="1"/>
  <cols>
    <col min="1" max="1" width="8" customWidth="1"/>
    <col min="2" max="2" width="40.85546875" customWidth="1"/>
    <col min="3" max="3" width="20.42578125" customWidth="1"/>
    <col min="4" max="4" width="21.85546875" customWidth="1"/>
    <col min="5" max="5" width="18.28515625" customWidth="1"/>
    <col min="6" max="6" width="32.5703125" customWidth="1"/>
    <col min="7" max="7" width="12.85546875" customWidth="1"/>
    <col min="8" max="26" width="8" customWidth="1"/>
  </cols>
  <sheetData>
    <row r="1" spans="1:26" ht="18.75" customHeight="1">
      <c r="A1" s="1"/>
      <c r="B1" s="2"/>
      <c r="C1" s="2"/>
      <c r="D1" s="2"/>
      <c r="E1" s="178" t="s">
        <v>0</v>
      </c>
      <c r="F1" s="16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1"/>
      <c r="B2" s="2"/>
      <c r="C2" s="2"/>
      <c r="D2" s="2"/>
      <c r="E2" s="178" t="s">
        <v>1</v>
      </c>
      <c r="F2" s="16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>
      <c r="A3" s="1"/>
      <c r="B3" s="2"/>
      <c r="C3" s="2"/>
      <c r="D3" s="2"/>
      <c r="E3" s="178"/>
      <c r="F3" s="16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1"/>
      <c r="B4" s="179" t="s">
        <v>2</v>
      </c>
      <c r="C4" s="164"/>
      <c r="D4" s="164"/>
      <c r="E4" s="164"/>
      <c r="F4" s="16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179" t="s">
        <v>3</v>
      </c>
      <c r="B5" s="164"/>
      <c r="C5" s="164"/>
      <c r="D5" s="164"/>
      <c r="E5" s="164"/>
      <c r="F5" s="16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1"/>
      <c r="B6" s="2"/>
      <c r="C6" s="3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175" t="s">
        <v>5</v>
      </c>
      <c r="B7" s="165" t="s">
        <v>6</v>
      </c>
      <c r="C7" s="165" t="s">
        <v>7</v>
      </c>
      <c r="D7" s="165" t="s">
        <v>8</v>
      </c>
      <c r="E7" s="165" t="s">
        <v>9</v>
      </c>
      <c r="F7" s="168" t="s">
        <v>10</v>
      </c>
      <c r="G7" s="17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>
      <c r="A8" s="176"/>
      <c r="B8" s="166"/>
      <c r="C8" s="166"/>
      <c r="D8" s="166"/>
      <c r="E8" s="166"/>
      <c r="F8" s="169"/>
      <c r="G8" s="16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.75" customHeight="1">
      <c r="A9" s="177"/>
      <c r="B9" s="167"/>
      <c r="C9" s="167"/>
      <c r="D9" s="167"/>
      <c r="E9" s="167"/>
      <c r="F9" s="170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customHeight="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7">
        <v>6</v>
      </c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>
      <c r="A11" s="8">
        <v>1</v>
      </c>
      <c r="B11" s="171" t="s">
        <v>11</v>
      </c>
      <c r="C11" s="172"/>
      <c r="D11" s="172"/>
      <c r="E11" s="172"/>
      <c r="F11" s="173"/>
      <c r="G11" s="9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55.5" customHeight="1">
      <c r="A12" s="11" t="s">
        <v>12</v>
      </c>
      <c r="B12" s="12" t="s">
        <v>13</v>
      </c>
      <c r="C12" s="13">
        <f>C13+C14+C15+C16+C17+C18+C19+C20</f>
        <v>5703</v>
      </c>
      <c r="D12" s="14"/>
      <c r="E12" s="15"/>
      <c r="F12" s="16" t="s">
        <v>14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33.75" customHeight="1">
      <c r="A13" s="17" t="s">
        <v>15</v>
      </c>
      <c r="B13" s="18" t="s">
        <v>16</v>
      </c>
      <c r="C13" s="19">
        <v>650</v>
      </c>
      <c r="D13" s="14" t="s">
        <v>17</v>
      </c>
      <c r="E13" s="20">
        <v>44712</v>
      </c>
      <c r="F13" s="14" t="s">
        <v>14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4.5" customHeight="1">
      <c r="A14" s="17" t="s">
        <v>18</v>
      </c>
      <c r="B14" s="18" t="s">
        <v>19</v>
      </c>
      <c r="C14" s="19">
        <v>25</v>
      </c>
      <c r="D14" s="14" t="s">
        <v>17</v>
      </c>
      <c r="E14" s="20">
        <v>44672</v>
      </c>
      <c r="F14" s="14" t="s">
        <v>14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1.75" customHeight="1">
      <c r="A15" s="17" t="s">
        <v>20</v>
      </c>
      <c r="B15" s="18" t="s">
        <v>21</v>
      </c>
      <c r="C15" s="19">
        <v>28</v>
      </c>
      <c r="D15" s="14" t="s">
        <v>17</v>
      </c>
      <c r="E15" s="20">
        <v>44586</v>
      </c>
      <c r="F15" s="21" t="s">
        <v>14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17" t="s">
        <v>22</v>
      </c>
      <c r="B16" s="18" t="s">
        <v>23</v>
      </c>
      <c r="C16" s="19">
        <v>120</v>
      </c>
      <c r="D16" s="14" t="s">
        <v>17</v>
      </c>
      <c r="E16" s="20">
        <v>44672</v>
      </c>
      <c r="F16" s="14" t="s">
        <v>14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9" customHeight="1">
      <c r="A17" s="17" t="s">
        <v>24</v>
      </c>
      <c r="B17" s="18" t="s">
        <v>25</v>
      </c>
      <c r="C17" s="19">
        <v>180</v>
      </c>
      <c r="D17" s="14" t="s">
        <v>17</v>
      </c>
      <c r="E17" s="20">
        <v>44672</v>
      </c>
      <c r="F17" s="14" t="s">
        <v>14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61.5" customHeight="1">
      <c r="A18" s="17" t="s">
        <v>26</v>
      </c>
      <c r="B18" s="18" t="s">
        <v>27</v>
      </c>
      <c r="C18" s="19">
        <v>300</v>
      </c>
      <c r="D18" s="14" t="s">
        <v>17</v>
      </c>
      <c r="E18" s="20">
        <v>44665</v>
      </c>
      <c r="F18" s="14" t="s">
        <v>14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.75" customHeight="1">
      <c r="A19" s="17" t="s">
        <v>28</v>
      </c>
      <c r="B19" s="18" t="s">
        <v>29</v>
      </c>
      <c r="C19" s="19">
        <v>2800</v>
      </c>
      <c r="D19" s="14" t="s">
        <v>17</v>
      </c>
      <c r="E19" s="20">
        <v>44286</v>
      </c>
      <c r="F19" s="14" t="s">
        <v>14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.75" customHeight="1">
      <c r="A20" s="17" t="s">
        <v>30</v>
      </c>
      <c r="B20" s="18" t="s">
        <v>31</v>
      </c>
      <c r="C20" s="19">
        <v>1600</v>
      </c>
      <c r="D20" s="14" t="s">
        <v>17</v>
      </c>
      <c r="E20" s="20">
        <v>44665</v>
      </c>
      <c r="F20" s="14" t="s">
        <v>14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54" customHeight="1">
      <c r="A21" s="17" t="s">
        <v>32</v>
      </c>
      <c r="B21" s="12" t="s">
        <v>33</v>
      </c>
      <c r="C21" s="13">
        <v>920</v>
      </c>
      <c r="D21" s="14"/>
      <c r="E21" s="20"/>
      <c r="F21" s="14" t="s">
        <v>34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3.75" customHeight="1">
      <c r="A22" s="17" t="s">
        <v>35</v>
      </c>
      <c r="B22" s="18" t="s">
        <v>36</v>
      </c>
      <c r="C22" s="19">
        <v>230</v>
      </c>
      <c r="D22" s="14" t="s">
        <v>17</v>
      </c>
      <c r="E22" s="20">
        <v>44835</v>
      </c>
      <c r="F22" s="14" t="s">
        <v>34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9.25" customHeight="1">
      <c r="A23" s="17" t="s">
        <v>37</v>
      </c>
      <c r="B23" s="18" t="s">
        <v>38</v>
      </c>
      <c r="C23" s="19">
        <v>140</v>
      </c>
      <c r="D23" s="14" t="s">
        <v>17</v>
      </c>
      <c r="E23" s="20">
        <v>44835</v>
      </c>
      <c r="F23" s="14" t="s">
        <v>34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.75" customHeight="1">
      <c r="A24" s="17" t="s">
        <v>39</v>
      </c>
      <c r="B24" s="18" t="s">
        <v>40</v>
      </c>
      <c r="C24" s="19">
        <v>550</v>
      </c>
      <c r="D24" s="14" t="s">
        <v>17</v>
      </c>
      <c r="E24" s="20">
        <v>44915</v>
      </c>
      <c r="F24" s="14" t="s">
        <v>34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2.5" customHeight="1">
      <c r="A25" s="17"/>
      <c r="B25" s="22" t="s">
        <v>41</v>
      </c>
      <c r="C25" s="13">
        <f>C12+C21</f>
        <v>6623</v>
      </c>
      <c r="D25" s="14"/>
      <c r="E25" s="20"/>
      <c r="F25" s="1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.75" customHeight="1">
      <c r="A26" s="11" t="s">
        <v>42</v>
      </c>
      <c r="B26" s="12" t="s">
        <v>43</v>
      </c>
      <c r="C26" s="23"/>
      <c r="D26" s="14"/>
      <c r="E26" s="20"/>
      <c r="F26" s="1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52.5" customHeight="1">
      <c r="A27" s="17" t="s">
        <v>44</v>
      </c>
      <c r="B27" s="24" t="s">
        <v>45</v>
      </c>
      <c r="C27" s="19">
        <v>600</v>
      </c>
      <c r="D27" s="14" t="s">
        <v>17</v>
      </c>
      <c r="E27" s="20">
        <v>44840</v>
      </c>
      <c r="F27" s="14" t="s">
        <v>46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63.75" customHeight="1">
      <c r="A28" s="17" t="s">
        <v>47</v>
      </c>
      <c r="B28" s="24" t="s">
        <v>48</v>
      </c>
      <c r="C28" s="19">
        <v>400</v>
      </c>
      <c r="D28" s="14" t="s">
        <v>17</v>
      </c>
      <c r="E28" s="20">
        <v>44391</v>
      </c>
      <c r="F28" s="14" t="s">
        <v>46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3.75" customHeight="1">
      <c r="A29" s="17" t="s">
        <v>49</v>
      </c>
      <c r="B29" s="24" t="s">
        <v>50</v>
      </c>
      <c r="C29" s="19">
        <v>200</v>
      </c>
      <c r="D29" s="14" t="s">
        <v>17</v>
      </c>
      <c r="E29" s="20">
        <v>44335</v>
      </c>
      <c r="F29" s="14" t="s">
        <v>46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63" customHeight="1">
      <c r="A30" s="17" t="s">
        <v>51</v>
      </c>
      <c r="B30" s="24" t="s">
        <v>52</v>
      </c>
      <c r="C30" s="19">
        <v>2500</v>
      </c>
      <c r="D30" s="14" t="s">
        <v>17</v>
      </c>
      <c r="E30" s="20">
        <v>44475</v>
      </c>
      <c r="F30" s="14" t="s">
        <v>46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65.25" customHeight="1">
      <c r="A31" s="17" t="s">
        <v>53</v>
      </c>
      <c r="B31" s="24" t="s">
        <v>54</v>
      </c>
      <c r="C31" s="19">
        <v>49</v>
      </c>
      <c r="D31" s="14" t="s">
        <v>17</v>
      </c>
      <c r="E31" s="20">
        <v>44616</v>
      </c>
      <c r="F31" s="14" t="s">
        <v>14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4.5" customHeight="1">
      <c r="A32" s="17" t="s">
        <v>55</v>
      </c>
      <c r="B32" s="24" t="s">
        <v>56</v>
      </c>
      <c r="C32" s="19">
        <v>400</v>
      </c>
      <c r="D32" s="14" t="s">
        <v>17</v>
      </c>
      <c r="E32" s="20">
        <v>44777</v>
      </c>
      <c r="F32" s="14" t="s">
        <v>14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7.25" customHeight="1">
      <c r="A33" s="17" t="s">
        <v>57</v>
      </c>
      <c r="B33" s="24" t="s">
        <v>58</v>
      </c>
      <c r="C33" s="19">
        <v>200</v>
      </c>
      <c r="D33" s="14" t="s">
        <v>17</v>
      </c>
      <c r="E33" s="20">
        <v>44707</v>
      </c>
      <c r="F33" s="14" t="s">
        <v>14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73.5" customHeight="1">
      <c r="A34" s="17" t="s">
        <v>59</v>
      </c>
      <c r="B34" s="24" t="s">
        <v>60</v>
      </c>
      <c r="C34" s="19">
        <v>500</v>
      </c>
      <c r="D34" s="14" t="s">
        <v>17</v>
      </c>
      <c r="E34" s="20">
        <v>44840</v>
      </c>
      <c r="F34" s="14" t="s">
        <v>14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65.25" customHeight="1">
      <c r="A35" s="17" t="s">
        <v>61</v>
      </c>
      <c r="B35" s="24" t="s">
        <v>62</v>
      </c>
      <c r="C35" s="19">
        <v>1750</v>
      </c>
      <c r="D35" s="25" t="s">
        <v>63</v>
      </c>
      <c r="E35" s="20">
        <v>44861</v>
      </c>
      <c r="F35" s="14" t="s">
        <v>14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91.5" customHeight="1">
      <c r="A36" s="17" t="s">
        <v>64</v>
      </c>
      <c r="B36" s="24" t="s">
        <v>65</v>
      </c>
      <c r="C36" s="19">
        <v>1500</v>
      </c>
      <c r="D36" s="14" t="s">
        <v>17</v>
      </c>
      <c r="E36" s="20">
        <v>44826</v>
      </c>
      <c r="F36" s="14" t="s">
        <v>46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51" customHeight="1">
      <c r="A37" s="17" t="s">
        <v>66</v>
      </c>
      <c r="B37" s="24" t="s">
        <v>67</v>
      </c>
      <c r="C37" s="26">
        <v>1600</v>
      </c>
      <c r="D37" s="14" t="s">
        <v>17</v>
      </c>
      <c r="E37" s="20">
        <v>44854</v>
      </c>
      <c r="F37" s="14" t="s">
        <v>14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69" customHeight="1">
      <c r="A38" s="17" t="s">
        <v>68</v>
      </c>
      <c r="B38" s="27" t="s">
        <v>69</v>
      </c>
      <c r="C38" s="19">
        <v>123.625</v>
      </c>
      <c r="D38" s="14" t="s">
        <v>17</v>
      </c>
      <c r="E38" s="20">
        <v>44707</v>
      </c>
      <c r="F38" s="14" t="s">
        <v>14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79.5" customHeight="1">
      <c r="A39" s="17" t="s">
        <v>70</v>
      </c>
      <c r="B39" s="27" t="s">
        <v>71</v>
      </c>
      <c r="C39" s="19">
        <v>542.18100000000004</v>
      </c>
      <c r="D39" s="14" t="s">
        <v>17</v>
      </c>
      <c r="E39" s="20">
        <v>44721</v>
      </c>
      <c r="F39" s="14" t="s">
        <v>14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6.75" customHeight="1">
      <c r="A40" s="17" t="s">
        <v>72</v>
      </c>
      <c r="B40" s="24" t="s">
        <v>73</v>
      </c>
      <c r="C40" s="26">
        <v>256.73399999999998</v>
      </c>
      <c r="D40" s="14" t="s">
        <v>17</v>
      </c>
      <c r="E40" s="20">
        <v>44693</v>
      </c>
      <c r="F40" s="14" t="s">
        <v>14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51" customHeight="1">
      <c r="A41" s="17" t="s">
        <v>74</v>
      </c>
      <c r="B41" s="24" t="s">
        <v>75</v>
      </c>
      <c r="C41" s="26">
        <v>332.87099999999998</v>
      </c>
      <c r="D41" s="14" t="s">
        <v>17</v>
      </c>
      <c r="E41" s="20" t="s">
        <v>76</v>
      </c>
      <c r="F41" s="14" t="s">
        <v>14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5.25" customHeight="1">
      <c r="A42" s="17" t="s">
        <v>77</v>
      </c>
      <c r="B42" s="24" t="s">
        <v>78</v>
      </c>
      <c r="C42" s="26">
        <v>175.04300000000001</v>
      </c>
      <c r="D42" s="14" t="s">
        <v>17</v>
      </c>
      <c r="E42" s="20">
        <v>44756</v>
      </c>
      <c r="F42" s="14" t="s">
        <v>14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66" customHeight="1">
      <c r="A43" s="17" t="s">
        <v>79</v>
      </c>
      <c r="B43" s="24" t="s">
        <v>80</v>
      </c>
      <c r="C43" s="19">
        <v>300</v>
      </c>
      <c r="D43" s="14" t="s">
        <v>17</v>
      </c>
      <c r="E43" s="20">
        <v>44791</v>
      </c>
      <c r="F43" s="14" t="s">
        <v>81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60.75" customHeight="1">
      <c r="A44" s="17" t="s">
        <v>82</v>
      </c>
      <c r="B44" s="24" t="s">
        <v>83</v>
      </c>
      <c r="C44" s="19">
        <v>140.69999999999999</v>
      </c>
      <c r="D44" s="14" t="s">
        <v>17</v>
      </c>
      <c r="E44" s="20">
        <v>44756</v>
      </c>
      <c r="F44" s="14" t="s">
        <v>14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79.5" customHeight="1">
      <c r="A45" s="17" t="s">
        <v>84</v>
      </c>
      <c r="B45" s="24" t="s">
        <v>85</v>
      </c>
      <c r="C45" s="19">
        <v>350</v>
      </c>
      <c r="D45" s="14" t="s">
        <v>17</v>
      </c>
      <c r="E45" s="20">
        <v>44609</v>
      </c>
      <c r="F45" s="14" t="s">
        <v>14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7" customHeight="1">
      <c r="A46" s="11"/>
      <c r="B46" s="28" t="s">
        <v>86</v>
      </c>
      <c r="C46" s="13">
        <f>SUM(C27:C45)</f>
        <v>11920.154</v>
      </c>
      <c r="D46" s="14"/>
      <c r="E46" s="15"/>
      <c r="F46" s="2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32.25" customHeight="1">
      <c r="A47" s="11" t="s">
        <v>87</v>
      </c>
      <c r="B47" s="28" t="s">
        <v>88</v>
      </c>
      <c r="C47" s="13">
        <f>C48+C49+C50+C51+C52+C53+C55+C56+C57+C58+C59</f>
        <v>3562.7599999999998</v>
      </c>
      <c r="D47" s="14"/>
      <c r="E47" s="15"/>
      <c r="F47" s="2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60" customHeight="1">
      <c r="A48" s="17" t="s">
        <v>89</v>
      </c>
      <c r="B48" s="24" t="s">
        <v>90</v>
      </c>
      <c r="C48" s="19">
        <v>1300</v>
      </c>
      <c r="D48" s="14" t="s">
        <v>17</v>
      </c>
      <c r="E48" s="20">
        <v>44854</v>
      </c>
      <c r="F48" s="25" t="s">
        <v>91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3.5" customHeight="1">
      <c r="A49" s="17" t="s">
        <v>92</v>
      </c>
      <c r="B49" s="24" t="s">
        <v>93</v>
      </c>
      <c r="C49" s="19">
        <v>300</v>
      </c>
      <c r="D49" s="14" t="s">
        <v>17</v>
      </c>
      <c r="E49" s="20">
        <v>44784</v>
      </c>
      <c r="F49" s="25" t="s">
        <v>94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90" customHeight="1">
      <c r="A50" s="17" t="s">
        <v>95</v>
      </c>
      <c r="B50" s="27" t="s">
        <v>96</v>
      </c>
      <c r="C50" s="19">
        <v>450</v>
      </c>
      <c r="D50" s="14" t="s">
        <v>17</v>
      </c>
      <c r="E50" s="20">
        <v>44791</v>
      </c>
      <c r="F50" s="25" t="s">
        <v>94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80.25" customHeight="1">
      <c r="A51" s="17" t="s">
        <v>97</v>
      </c>
      <c r="B51" s="24" t="s">
        <v>98</v>
      </c>
      <c r="C51" s="19">
        <v>318.10000000000002</v>
      </c>
      <c r="D51" s="14" t="s">
        <v>17</v>
      </c>
      <c r="E51" s="20">
        <v>44791</v>
      </c>
      <c r="F51" s="25" t="s">
        <v>99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89.25" customHeight="1">
      <c r="A52" s="17" t="s">
        <v>100</v>
      </c>
      <c r="B52" s="24" t="s">
        <v>101</v>
      </c>
      <c r="C52" s="19">
        <v>211.60599999999999</v>
      </c>
      <c r="D52" s="14" t="s">
        <v>17</v>
      </c>
      <c r="E52" s="20">
        <v>44644</v>
      </c>
      <c r="F52" s="25" t="s">
        <v>94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8.75" customHeight="1">
      <c r="A53" s="17" t="s">
        <v>102</v>
      </c>
      <c r="B53" s="24" t="s">
        <v>103</v>
      </c>
      <c r="C53" s="19">
        <v>523.82600000000002</v>
      </c>
      <c r="D53" s="14" t="s">
        <v>17</v>
      </c>
      <c r="E53" s="20">
        <v>44672</v>
      </c>
      <c r="F53" s="25" t="s">
        <v>94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3.75" customHeight="1">
      <c r="A54" s="11" t="s">
        <v>104</v>
      </c>
      <c r="B54" s="28" t="s">
        <v>105</v>
      </c>
      <c r="C54" s="13">
        <f>C55+C56+C57+C58+C59</f>
        <v>459.22800000000001</v>
      </c>
      <c r="D54" s="16"/>
      <c r="E54" s="15"/>
      <c r="F54" s="8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7.25" customHeight="1">
      <c r="A55" s="17" t="s">
        <v>106</v>
      </c>
      <c r="B55" s="24" t="s">
        <v>107</v>
      </c>
      <c r="C55" s="19">
        <v>100</v>
      </c>
      <c r="D55" s="14" t="s">
        <v>17</v>
      </c>
      <c r="E55" s="20">
        <v>44693</v>
      </c>
      <c r="F55" s="25" t="s">
        <v>108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51" customHeight="1">
      <c r="A56" s="17" t="s">
        <v>109</v>
      </c>
      <c r="B56" s="24" t="s">
        <v>110</v>
      </c>
      <c r="C56" s="19">
        <v>99.16</v>
      </c>
      <c r="D56" s="14" t="s">
        <v>17</v>
      </c>
      <c r="E56" s="20">
        <v>44693</v>
      </c>
      <c r="F56" s="25" t="s">
        <v>94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48.75" customHeight="1">
      <c r="A57" s="17" t="s">
        <v>111</v>
      </c>
      <c r="B57" s="24" t="s">
        <v>112</v>
      </c>
      <c r="C57" s="19">
        <v>99.468000000000004</v>
      </c>
      <c r="D57" s="14" t="s">
        <v>17</v>
      </c>
      <c r="E57" s="20">
        <v>44693</v>
      </c>
      <c r="F57" s="25" t="s">
        <v>94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48" customHeight="1">
      <c r="A58" s="17" t="s">
        <v>113</v>
      </c>
      <c r="B58" s="24" t="s">
        <v>114</v>
      </c>
      <c r="C58" s="19">
        <v>100</v>
      </c>
      <c r="D58" s="14" t="s">
        <v>17</v>
      </c>
      <c r="E58" s="20">
        <v>44693</v>
      </c>
      <c r="F58" s="25" t="s">
        <v>94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61.5" customHeight="1">
      <c r="A59" s="17" t="s">
        <v>115</v>
      </c>
      <c r="B59" s="18" t="s">
        <v>116</v>
      </c>
      <c r="C59" s="19">
        <v>60.6</v>
      </c>
      <c r="D59" s="14" t="s">
        <v>17</v>
      </c>
      <c r="E59" s="20">
        <v>44693</v>
      </c>
      <c r="F59" s="25" t="s">
        <v>94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7" customHeight="1">
      <c r="A60" s="11"/>
      <c r="B60" s="28" t="s">
        <v>117</v>
      </c>
      <c r="C60" s="13">
        <f>C59+C58+C57+C56+C55+C53+C52+C51+C50+C49+C48</f>
        <v>3562.7599999999998</v>
      </c>
      <c r="D60" s="29"/>
      <c r="E60" s="29"/>
      <c r="F60" s="2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31.5" customHeight="1">
      <c r="A61" s="11"/>
      <c r="B61" s="30" t="s">
        <v>118</v>
      </c>
      <c r="C61" s="31"/>
      <c r="D61" s="29"/>
      <c r="E61" s="29"/>
      <c r="F61" s="2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28.5" customHeight="1">
      <c r="A62" s="17"/>
      <c r="B62" s="28" t="s">
        <v>119</v>
      </c>
      <c r="C62" s="13">
        <f>C25+C46+C60</f>
        <v>22105.914000000001</v>
      </c>
      <c r="D62" s="29"/>
      <c r="E62" s="29"/>
      <c r="F62" s="2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8.75" customHeight="1">
      <c r="A63" s="32"/>
      <c r="B63" s="33"/>
      <c r="C63" s="33"/>
      <c r="D63" s="33"/>
      <c r="E63" s="33"/>
      <c r="F63" s="3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>
      <c r="A64" s="34"/>
      <c r="B64" s="163" t="s">
        <v>120</v>
      </c>
      <c r="C64" s="164"/>
      <c r="D64" s="164"/>
      <c r="E64" s="164"/>
      <c r="F64" s="16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>
      <c r="A65" s="3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>
      <c r="A66" s="3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>
      <c r="A67" s="3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customHeight="1">
      <c r="A68" s="3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>
      <c r="A69" s="3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>
      <c r="A70" s="3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.7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.7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.7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.7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.7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.7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.7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.7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.7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.7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.7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.7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.7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.7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.7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A7:A9"/>
    <mergeCell ref="B7:B9"/>
    <mergeCell ref="C7:C9"/>
    <mergeCell ref="D7:D9"/>
    <mergeCell ref="E1:F1"/>
    <mergeCell ref="E2:F2"/>
    <mergeCell ref="E3:F3"/>
    <mergeCell ref="B4:F4"/>
    <mergeCell ref="A5:F5"/>
    <mergeCell ref="B64:F64"/>
    <mergeCell ref="E7:E9"/>
    <mergeCell ref="F7:F9"/>
    <mergeCell ref="B11:F11"/>
    <mergeCell ref="G7:G8"/>
  </mergeCells>
  <pageMargins left="0.7" right="0.7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4"/>
  <sheetViews>
    <sheetView topLeftCell="B70" workbookViewId="0">
      <selection activeCell="J89" sqref="J89"/>
    </sheetView>
  </sheetViews>
  <sheetFormatPr defaultColWidth="14.42578125" defaultRowHeight="15" customHeight="1"/>
  <cols>
    <col min="1" max="1" width="7" customWidth="1"/>
    <col min="2" max="2" width="55.42578125" customWidth="1"/>
    <col min="3" max="3" width="12.42578125" customWidth="1"/>
    <col min="4" max="4" width="10.5703125" customWidth="1"/>
    <col min="5" max="5" width="10.42578125" customWidth="1"/>
    <col min="6" max="7" width="10.85546875" customWidth="1"/>
    <col min="8" max="8" width="10.28515625" customWidth="1"/>
    <col min="9" max="9" width="11.5703125" customWidth="1"/>
    <col min="10" max="10" width="18.85546875" customWidth="1"/>
    <col min="11" max="11" width="11.28515625" customWidth="1"/>
    <col min="12" max="12" width="27" customWidth="1"/>
    <col min="13" max="32" width="8" customWidth="1"/>
  </cols>
  <sheetData>
    <row r="1" spans="1:32" ht="104.2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183" t="s">
        <v>121</v>
      </c>
      <c r="L1" s="164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ht="86.25" customHeight="1">
      <c r="A2" s="35"/>
      <c r="B2" s="36"/>
      <c r="C2" s="36"/>
      <c r="D2" s="38"/>
      <c r="E2" s="36"/>
      <c r="F2" s="36"/>
      <c r="G2" s="36"/>
      <c r="H2" s="36"/>
      <c r="I2" s="36"/>
      <c r="J2" s="36"/>
      <c r="K2" s="183" t="s">
        <v>162</v>
      </c>
      <c r="L2" s="164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12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183" t="s">
        <v>161</v>
      </c>
      <c r="L3" s="184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8.75" customHeight="1">
      <c r="A4" s="35"/>
      <c r="B4" s="186" t="s">
        <v>2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1:32" ht="18.75" customHeight="1">
      <c r="A5" s="186" t="s">
        <v>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6" spans="1:32" ht="19.5" customHeight="1" thickBot="1">
      <c r="A6" s="35"/>
      <c r="B6" s="40"/>
      <c r="C6" s="40"/>
      <c r="D6" s="40"/>
      <c r="E6" s="39" t="s">
        <v>4</v>
      </c>
      <c r="F6" s="39"/>
      <c r="G6" s="39"/>
      <c r="H6" s="40"/>
      <c r="I6" s="40"/>
      <c r="J6" s="40"/>
      <c r="K6" s="40"/>
      <c r="L6" s="40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12.75" customHeight="1">
      <c r="A7" s="185" t="s">
        <v>5</v>
      </c>
      <c r="B7" s="181" t="s">
        <v>6</v>
      </c>
      <c r="C7" s="130" t="s">
        <v>122</v>
      </c>
      <c r="D7" s="41"/>
      <c r="E7" s="181" t="s">
        <v>123</v>
      </c>
      <c r="F7" s="41"/>
      <c r="G7" s="41"/>
      <c r="H7" s="41"/>
      <c r="I7" s="41"/>
      <c r="J7" s="181" t="s">
        <v>8</v>
      </c>
      <c r="K7" s="181" t="s">
        <v>9</v>
      </c>
      <c r="L7" s="182" t="s">
        <v>10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32" ht="12.75" customHeight="1">
      <c r="A8" s="176"/>
      <c r="B8" s="166"/>
      <c r="C8" s="42" t="s">
        <v>124</v>
      </c>
      <c r="D8" s="42"/>
      <c r="E8" s="166"/>
      <c r="F8" s="42"/>
      <c r="G8" s="42"/>
      <c r="H8" s="43"/>
      <c r="I8" s="43"/>
      <c r="J8" s="166"/>
      <c r="K8" s="166"/>
      <c r="L8" s="169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32" ht="55.5" customHeight="1">
      <c r="A9" s="177"/>
      <c r="B9" s="167"/>
      <c r="C9" s="44" t="s">
        <v>125</v>
      </c>
      <c r="D9" s="45">
        <v>44601</v>
      </c>
      <c r="E9" s="167"/>
      <c r="F9" s="46">
        <v>44632</v>
      </c>
      <c r="G9" s="47" t="s">
        <v>123</v>
      </c>
      <c r="H9" s="125">
        <v>44671</v>
      </c>
      <c r="I9" s="48" t="str">
        <f t="shared" ref="I9:I25" si="0">G9</f>
        <v>Всього</v>
      </c>
      <c r="J9" s="167"/>
      <c r="K9" s="167"/>
      <c r="L9" s="170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ht="18.75" customHeight="1">
      <c r="A10" s="49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48">
        <v>9</v>
      </c>
      <c r="J10" s="50">
        <v>10</v>
      </c>
      <c r="K10" s="50">
        <v>11</v>
      </c>
      <c r="L10" s="51">
        <v>12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2" ht="41.25" customHeight="1">
      <c r="A11" s="52">
        <v>1</v>
      </c>
      <c r="B11" s="53" t="s">
        <v>11</v>
      </c>
      <c r="C11" s="54"/>
      <c r="D11" s="54"/>
      <c r="E11" s="54"/>
      <c r="F11" s="54"/>
      <c r="G11" s="54"/>
      <c r="H11" s="54"/>
      <c r="I11" s="48"/>
      <c r="J11" s="54"/>
      <c r="K11" s="54"/>
      <c r="L11" s="5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ht="33" customHeight="1">
      <c r="A12" s="56" t="s">
        <v>12</v>
      </c>
      <c r="B12" s="57" t="s">
        <v>13</v>
      </c>
      <c r="C12" s="58">
        <v>5703</v>
      </c>
      <c r="D12" s="58">
        <v>0</v>
      </c>
      <c r="E12" s="59">
        <f>E13+E14+E15+E16+E17+E18+E19+E20</f>
        <v>5703</v>
      </c>
      <c r="F12" s="60">
        <v>-1250</v>
      </c>
      <c r="G12" s="60">
        <v>4453</v>
      </c>
      <c r="H12" s="126">
        <v>0</v>
      </c>
      <c r="I12" s="98">
        <f t="shared" si="0"/>
        <v>4453</v>
      </c>
      <c r="J12" s="61"/>
      <c r="K12" s="62"/>
      <c r="L12" s="61" t="s">
        <v>14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2" ht="37.5" customHeight="1">
      <c r="A13" s="63" t="s">
        <v>15</v>
      </c>
      <c r="B13" s="64" t="s">
        <v>16</v>
      </c>
      <c r="C13" s="65">
        <v>650</v>
      </c>
      <c r="D13" s="65">
        <v>0</v>
      </c>
      <c r="E13" s="66">
        <v>650</v>
      </c>
      <c r="F13" s="60">
        <v>-650</v>
      </c>
      <c r="G13" s="60">
        <v>0</v>
      </c>
      <c r="H13" s="126">
        <v>0</v>
      </c>
      <c r="I13" s="98">
        <f t="shared" si="0"/>
        <v>0</v>
      </c>
      <c r="J13" s="61" t="s">
        <v>17</v>
      </c>
      <c r="K13" s="67">
        <v>44712</v>
      </c>
      <c r="L13" s="61" t="s">
        <v>14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1:32" ht="24.75" customHeight="1">
      <c r="A14" s="63" t="s">
        <v>18</v>
      </c>
      <c r="B14" s="64" t="s">
        <v>19</v>
      </c>
      <c r="C14" s="65">
        <v>25</v>
      </c>
      <c r="D14" s="65">
        <v>0</v>
      </c>
      <c r="E14" s="66">
        <v>25</v>
      </c>
      <c r="F14" s="66">
        <v>0</v>
      </c>
      <c r="G14" s="66">
        <v>25</v>
      </c>
      <c r="H14" s="126">
        <v>0</v>
      </c>
      <c r="I14" s="98">
        <f t="shared" si="0"/>
        <v>25</v>
      </c>
      <c r="J14" s="61" t="s">
        <v>17</v>
      </c>
      <c r="K14" s="67">
        <v>44672</v>
      </c>
      <c r="L14" s="61" t="s">
        <v>14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</row>
    <row r="15" spans="1:32" ht="21" customHeight="1">
      <c r="A15" s="63" t="s">
        <v>20</v>
      </c>
      <c r="B15" s="64" t="s">
        <v>21</v>
      </c>
      <c r="C15" s="65">
        <v>28</v>
      </c>
      <c r="D15" s="65">
        <v>0</v>
      </c>
      <c r="E15" s="66">
        <v>28</v>
      </c>
      <c r="F15" s="66">
        <v>28</v>
      </c>
      <c r="G15" s="66">
        <v>28</v>
      </c>
      <c r="H15" s="126">
        <v>0</v>
      </c>
      <c r="I15" s="98">
        <f t="shared" si="0"/>
        <v>28</v>
      </c>
      <c r="J15" s="61" t="s">
        <v>17</v>
      </c>
      <c r="K15" s="67">
        <v>44586</v>
      </c>
      <c r="L15" s="61" t="s">
        <v>14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</row>
    <row r="16" spans="1:32" ht="19.5" customHeight="1">
      <c r="A16" s="63" t="s">
        <v>22</v>
      </c>
      <c r="B16" s="64" t="s">
        <v>23</v>
      </c>
      <c r="C16" s="65">
        <v>120</v>
      </c>
      <c r="D16" s="65">
        <v>0</v>
      </c>
      <c r="E16" s="66">
        <v>120</v>
      </c>
      <c r="F16" s="60">
        <v>-120</v>
      </c>
      <c r="G16" s="60">
        <v>0</v>
      </c>
      <c r="H16" s="126">
        <v>0</v>
      </c>
      <c r="I16" s="98">
        <f t="shared" si="0"/>
        <v>0</v>
      </c>
      <c r="J16" s="61" t="s">
        <v>17</v>
      </c>
      <c r="K16" s="67">
        <v>44672</v>
      </c>
      <c r="L16" s="61" t="s">
        <v>14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</row>
    <row r="17" spans="1:32" ht="30" customHeight="1">
      <c r="A17" s="63" t="s">
        <v>24</v>
      </c>
      <c r="B17" s="64" t="s">
        <v>25</v>
      </c>
      <c r="C17" s="65">
        <v>180</v>
      </c>
      <c r="D17" s="65">
        <v>0</v>
      </c>
      <c r="E17" s="66">
        <v>180</v>
      </c>
      <c r="F17" s="60">
        <v>-180</v>
      </c>
      <c r="G17" s="60">
        <v>0</v>
      </c>
      <c r="H17" s="126">
        <v>0</v>
      </c>
      <c r="I17" s="98">
        <f t="shared" si="0"/>
        <v>0</v>
      </c>
      <c r="J17" s="61" t="s">
        <v>17</v>
      </c>
      <c r="K17" s="67">
        <v>44672</v>
      </c>
      <c r="L17" s="61" t="s">
        <v>14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</row>
    <row r="18" spans="1:32" ht="58.5" customHeight="1">
      <c r="A18" s="63" t="s">
        <v>26</v>
      </c>
      <c r="B18" s="64" t="s">
        <v>27</v>
      </c>
      <c r="C18" s="65">
        <v>300</v>
      </c>
      <c r="D18" s="65">
        <v>0</v>
      </c>
      <c r="E18" s="66">
        <v>300</v>
      </c>
      <c r="F18" s="60">
        <v>-300</v>
      </c>
      <c r="G18" s="60">
        <v>0</v>
      </c>
      <c r="H18" s="126">
        <v>0</v>
      </c>
      <c r="I18" s="98">
        <f t="shared" si="0"/>
        <v>0</v>
      </c>
      <c r="J18" s="61" t="s">
        <v>17</v>
      </c>
      <c r="K18" s="67">
        <v>44665</v>
      </c>
      <c r="L18" s="61" t="s">
        <v>14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</row>
    <row r="19" spans="1:32" ht="18.75" customHeight="1">
      <c r="A19" s="63" t="s">
        <v>28</v>
      </c>
      <c r="B19" s="64" t="s">
        <v>126</v>
      </c>
      <c r="C19" s="65">
        <v>2800</v>
      </c>
      <c r="D19" s="65">
        <v>0</v>
      </c>
      <c r="E19" s="66">
        <v>2800</v>
      </c>
      <c r="F19" s="66">
        <v>0</v>
      </c>
      <c r="G19" s="66">
        <v>2800</v>
      </c>
      <c r="H19" s="126">
        <v>0</v>
      </c>
      <c r="I19" s="98">
        <f t="shared" si="0"/>
        <v>2800</v>
      </c>
      <c r="J19" s="61" t="s">
        <v>17</v>
      </c>
      <c r="K19" s="67">
        <v>44601</v>
      </c>
      <c r="L19" s="61" t="s">
        <v>14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</row>
    <row r="20" spans="1:32" ht="18.75" customHeight="1">
      <c r="A20" s="63" t="s">
        <v>30</v>
      </c>
      <c r="B20" s="64" t="s">
        <v>31</v>
      </c>
      <c r="C20" s="65">
        <v>1600</v>
      </c>
      <c r="D20" s="65">
        <v>0</v>
      </c>
      <c r="E20" s="66">
        <v>1600</v>
      </c>
      <c r="F20" s="66">
        <v>0</v>
      </c>
      <c r="G20" s="66">
        <v>1600</v>
      </c>
      <c r="H20" s="126">
        <v>0</v>
      </c>
      <c r="I20" s="98">
        <f t="shared" si="0"/>
        <v>1600</v>
      </c>
      <c r="J20" s="61" t="s">
        <v>17</v>
      </c>
      <c r="K20" s="67">
        <v>44665</v>
      </c>
      <c r="L20" s="61" t="s">
        <v>14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</row>
    <row r="21" spans="1:32" ht="33" customHeight="1">
      <c r="A21" s="63" t="s">
        <v>32</v>
      </c>
      <c r="B21" s="57" t="s">
        <v>33</v>
      </c>
      <c r="C21" s="58">
        <v>920</v>
      </c>
      <c r="D21" s="58">
        <v>0</v>
      </c>
      <c r="E21" s="59">
        <v>920</v>
      </c>
      <c r="F21" s="60">
        <v>-370</v>
      </c>
      <c r="G21" s="60">
        <v>550</v>
      </c>
      <c r="H21" s="126">
        <v>0</v>
      </c>
      <c r="I21" s="98">
        <f t="shared" si="0"/>
        <v>550</v>
      </c>
      <c r="J21" s="61"/>
      <c r="K21" s="67"/>
      <c r="L21" s="61" t="s">
        <v>34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2" ht="32.25" customHeight="1">
      <c r="A22" s="63" t="s">
        <v>35</v>
      </c>
      <c r="B22" s="64" t="s">
        <v>36</v>
      </c>
      <c r="C22" s="65">
        <v>230</v>
      </c>
      <c r="D22" s="65">
        <v>0</v>
      </c>
      <c r="E22" s="66">
        <v>230</v>
      </c>
      <c r="F22" s="60">
        <v>-230</v>
      </c>
      <c r="G22" s="60">
        <v>0</v>
      </c>
      <c r="H22" s="126">
        <v>0</v>
      </c>
      <c r="I22" s="98">
        <f t="shared" si="0"/>
        <v>0</v>
      </c>
      <c r="J22" s="61" t="s">
        <v>17</v>
      </c>
      <c r="K22" s="67">
        <v>44835</v>
      </c>
      <c r="L22" s="61" t="s">
        <v>34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</row>
    <row r="23" spans="1:32" ht="32.25" customHeight="1">
      <c r="A23" s="63" t="s">
        <v>37</v>
      </c>
      <c r="B23" s="64" t="s">
        <v>38</v>
      </c>
      <c r="C23" s="65">
        <v>140</v>
      </c>
      <c r="D23" s="65">
        <v>0</v>
      </c>
      <c r="E23" s="66">
        <v>140</v>
      </c>
      <c r="F23" s="60">
        <v>-140</v>
      </c>
      <c r="G23" s="60">
        <v>0</v>
      </c>
      <c r="H23" s="126">
        <v>0</v>
      </c>
      <c r="I23" s="98">
        <f t="shared" si="0"/>
        <v>0</v>
      </c>
      <c r="J23" s="61" t="s">
        <v>17</v>
      </c>
      <c r="K23" s="67">
        <v>44835</v>
      </c>
      <c r="L23" s="61" t="s">
        <v>34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</row>
    <row r="24" spans="1:32" ht="21" customHeight="1">
      <c r="A24" s="63" t="s">
        <v>39</v>
      </c>
      <c r="B24" s="64" t="s">
        <v>40</v>
      </c>
      <c r="C24" s="65">
        <v>550</v>
      </c>
      <c r="D24" s="65">
        <v>0</v>
      </c>
      <c r="E24" s="66">
        <v>550</v>
      </c>
      <c r="F24" s="66">
        <v>0</v>
      </c>
      <c r="G24" s="66">
        <v>550</v>
      </c>
      <c r="H24" s="126">
        <v>0</v>
      </c>
      <c r="I24" s="98">
        <f t="shared" si="0"/>
        <v>550</v>
      </c>
      <c r="J24" s="61" t="s">
        <v>17</v>
      </c>
      <c r="K24" s="67">
        <v>44915</v>
      </c>
      <c r="L24" s="61" t="s">
        <v>34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</row>
    <row r="25" spans="1:32" ht="18.75" customHeight="1">
      <c r="A25" s="63"/>
      <c r="B25" s="57" t="s">
        <v>41</v>
      </c>
      <c r="C25" s="58">
        <v>6623</v>
      </c>
      <c r="D25" s="58">
        <v>0</v>
      </c>
      <c r="E25" s="59">
        <f>E12+E21</f>
        <v>6623</v>
      </c>
      <c r="F25" s="59"/>
      <c r="G25" s="60">
        <v>5003</v>
      </c>
      <c r="H25" s="126">
        <v>0</v>
      </c>
      <c r="I25" s="98">
        <f t="shared" si="0"/>
        <v>5003</v>
      </c>
      <c r="J25" s="61"/>
      <c r="K25" s="67"/>
      <c r="L25" s="61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ht="18.75" customHeight="1">
      <c r="A26" s="56"/>
      <c r="B26" s="57" t="s">
        <v>127</v>
      </c>
      <c r="C26" s="57"/>
      <c r="D26" s="57"/>
      <c r="E26" s="66">
        <v>0</v>
      </c>
      <c r="F26" s="60"/>
      <c r="G26" s="60">
        <v>-1620</v>
      </c>
      <c r="H26" s="126"/>
      <c r="I26" s="127"/>
      <c r="J26" s="61"/>
      <c r="K26" s="67"/>
      <c r="L26" s="61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ht="18.75" customHeight="1">
      <c r="A27" s="56" t="s">
        <v>42</v>
      </c>
      <c r="B27" s="57" t="s">
        <v>43</v>
      </c>
      <c r="C27" s="57"/>
      <c r="D27" s="57"/>
      <c r="E27" s="66"/>
      <c r="F27" s="66"/>
      <c r="G27" s="66"/>
      <c r="H27" s="126"/>
      <c r="I27" s="98"/>
      <c r="J27" s="61"/>
      <c r="K27" s="67"/>
      <c r="L27" s="61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60.75" customHeight="1">
      <c r="A28" s="63" t="s">
        <v>44</v>
      </c>
      <c r="B28" s="69" t="s">
        <v>45</v>
      </c>
      <c r="C28" s="70">
        <v>600</v>
      </c>
      <c r="D28" s="70">
        <v>0</v>
      </c>
      <c r="E28" s="66">
        <v>600</v>
      </c>
      <c r="F28" s="60">
        <v>-165</v>
      </c>
      <c r="G28" s="60">
        <v>435</v>
      </c>
      <c r="H28" s="126">
        <v>0</v>
      </c>
      <c r="I28" s="98">
        <f t="shared" ref="I28:I49" si="1">G28</f>
        <v>435</v>
      </c>
      <c r="J28" s="61" t="s">
        <v>17</v>
      </c>
      <c r="K28" s="67">
        <v>44840</v>
      </c>
      <c r="L28" s="61" t="s">
        <v>46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ht="57" customHeight="1">
      <c r="A29" s="63" t="s">
        <v>47</v>
      </c>
      <c r="B29" s="69" t="s">
        <v>48</v>
      </c>
      <c r="C29" s="70">
        <v>400</v>
      </c>
      <c r="D29" s="70">
        <v>0</v>
      </c>
      <c r="E29" s="66">
        <v>400</v>
      </c>
      <c r="F29" s="60">
        <v>-400</v>
      </c>
      <c r="G29" s="60">
        <v>0</v>
      </c>
      <c r="H29" s="126">
        <v>0</v>
      </c>
      <c r="I29" s="98">
        <f t="shared" si="1"/>
        <v>0</v>
      </c>
      <c r="J29" s="61" t="s">
        <v>17</v>
      </c>
      <c r="K29" s="67">
        <v>44756</v>
      </c>
      <c r="L29" s="61" t="s">
        <v>46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ht="37.5" customHeight="1">
      <c r="A30" s="63" t="s">
        <v>49</v>
      </c>
      <c r="B30" s="69" t="s">
        <v>50</v>
      </c>
      <c r="C30" s="70">
        <v>200</v>
      </c>
      <c r="D30" s="70">
        <v>0</v>
      </c>
      <c r="E30" s="66">
        <v>200</v>
      </c>
      <c r="F30" s="60">
        <v>-200</v>
      </c>
      <c r="G30" s="60">
        <v>0</v>
      </c>
      <c r="H30" s="126">
        <v>0</v>
      </c>
      <c r="I30" s="98">
        <f t="shared" si="1"/>
        <v>0</v>
      </c>
      <c r="J30" s="61" t="s">
        <v>17</v>
      </c>
      <c r="K30" s="67">
        <v>44700</v>
      </c>
      <c r="L30" s="61" t="s">
        <v>46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ht="52.5" customHeight="1">
      <c r="A31" s="63" t="s">
        <v>51</v>
      </c>
      <c r="B31" s="69" t="s">
        <v>52</v>
      </c>
      <c r="C31" s="70">
        <v>2500</v>
      </c>
      <c r="D31" s="71">
        <v>-2452.1</v>
      </c>
      <c r="E31" s="60">
        <v>47.9</v>
      </c>
      <c r="F31" s="60">
        <v>-47.9</v>
      </c>
      <c r="G31" s="60">
        <v>0</v>
      </c>
      <c r="H31" s="126">
        <v>0</v>
      </c>
      <c r="I31" s="98">
        <f t="shared" si="1"/>
        <v>0</v>
      </c>
      <c r="J31" s="61" t="s">
        <v>17</v>
      </c>
      <c r="K31" s="67">
        <v>44840</v>
      </c>
      <c r="L31" s="61" t="s">
        <v>46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ht="58.5" customHeight="1">
      <c r="A32" s="63" t="s">
        <v>53</v>
      </c>
      <c r="B32" s="69" t="s">
        <v>54</v>
      </c>
      <c r="C32" s="70">
        <v>49</v>
      </c>
      <c r="D32" s="70">
        <v>0</v>
      </c>
      <c r="E32" s="66">
        <v>49</v>
      </c>
      <c r="F32" s="60">
        <v>-49</v>
      </c>
      <c r="G32" s="60">
        <v>0</v>
      </c>
      <c r="H32" s="126">
        <v>0</v>
      </c>
      <c r="I32" s="98">
        <f t="shared" si="1"/>
        <v>0</v>
      </c>
      <c r="J32" s="61" t="s">
        <v>17</v>
      </c>
      <c r="K32" s="67">
        <v>44616</v>
      </c>
      <c r="L32" s="61" t="s">
        <v>14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ht="36.75" customHeight="1">
      <c r="A33" s="63" t="s">
        <v>55</v>
      </c>
      <c r="B33" s="69" t="s">
        <v>56</v>
      </c>
      <c r="C33" s="72">
        <v>400</v>
      </c>
      <c r="D33" s="70">
        <v>0</v>
      </c>
      <c r="E33" s="66">
        <v>400</v>
      </c>
      <c r="F33" s="60">
        <v>-400</v>
      </c>
      <c r="G33" s="60">
        <v>0</v>
      </c>
      <c r="H33" s="126">
        <v>0</v>
      </c>
      <c r="I33" s="98">
        <f t="shared" si="1"/>
        <v>0</v>
      </c>
      <c r="J33" s="61" t="s">
        <v>17</v>
      </c>
      <c r="K33" s="67">
        <v>44777</v>
      </c>
      <c r="L33" s="61" t="s">
        <v>14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ht="48.75" customHeight="1">
      <c r="A34" s="63" t="s">
        <v>57</v>
      </c>
      <c r="B34" s="69" t="s">
        <v>58</v>
      </c>
      <c r="C34" s="72">
        <v>200</v>
      </c>
      <c r="D34" s="70">
        <v>0</v>
      </c>
      <c r="E34" s="66">
        <v>200</v>
      </c>
      <c r="F34" s="60">
        <v>-200</v>
      </c>
      <c r="G34" s="60">
        <v>0</v>
      </c>
      <c r="H34" s="126">
        <v>0</v>
      </c>
      <c r="I34" s="98">
        <f t="shared" si="1"/>
        <v>0</v>
      </c>
      <c r="J34" s="61" t="s">
        <v>17</v>
      </c>
      <c r="K34" s="67">
        <v>44707</v>
      </c>
      <c r="L34" s="61" t="s">
        <v>14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ht="70.5" customHeight="1">
      <c r="A35" s="63" t="s">
        <v>59</v>
      </c>
      <c r="B35" s="69" t="s">
        <v>60</v>
      </c>
      <c r="C35" s="72">
        <v>500</v>
      </c>
      <c r="D35" s="70">
        <v>0</v>
      </c>
      <c r="E35" s="66">
        <v>500</v>
      </c>
      <c r="F35" s="66">
        <v>0</v>
      </c>
      <c r="G35" s="66">
        <v>500</v>
      </c>
      <c r="H35" s="126">
        <v>0</v>
      </c>
      <c r="I35" s="98">
        <f t="shared" si="1"/>
        <v>500</v>
      </c>
      <c r="J35" s="61" t="s">
        <v>17</v>
      </c>
      <c r="K35" s="67">
        <v>44840</v>
      </c>
      <c r="L35" s="61" t="s">
        <v>14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ht="69.75" customHeight="1">
      <c r="A36" s="63" t="s">
        <v>61</v>
      </c>
      <c r="B36" s="69" t="s">
        <v>62</v>
      </c>
      <c r="C36" s="72">
        <v>1750</v>
      </c>
      <c r="D36" s="70">
        <v>0</v>
      </c>
      <c r="E36" s="66">
        <v>1750</v>
      </c>
      <c r="F36" s="66">
        <v>0</v>
      </c>
      <c r="G36" s="66">
        <v>1750</v>
      </c>
      <c r="H36" s="126">
        <v>0</v>
      </c>
      <c r="I36" s="98">
        <f t="shared" si="1"/>
        <v>1750</v>
      </c>
      <c r="J36" s="73" t="s">
        <v>63</v>
      </c>
      <c r="K36" s="67">
        <v>44861</v>
      </c>
      <c r="L36" s="61" t="s">
        <v>14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84.75" customHeight="1">
      <c r="A37" s="63" t="s">
        <v>64</v>
      </c>
      <c r="B37" s="69" t="s">
        <v>65</v>
      </c>
      <c r="C37" s="72">
        <v>1500</v>
      </c>
      <c r="D37" s="70">
        <v>0</v>
      </c>
      <c r="E37" s="66">
        <v>1500</v>
      </c>
      <c r="F37" s="66">
        <v>0</v>
      </c>
      <c r="G37" s="66">
        <v>1500</v>
      </c>
      <c r="H37" s="126">
        <v>0</v>
      </c>
      <c r="I37" s="98">
        <f t="shared" si="1"/>
        <v>1500</v>
      </c>
      <c r="J37" s="61" t="s">
        <v>17</v>
      </c>
      <c r="K37" s="67">
        <v>44826</v>
      </c>
      <c r="L37" s="61" t="s">
        <v>46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ht="53.25" customHeight="1">
      <c r="A38" s="63" t="s">
        <v>66</v>
      </c>
      <c r="B38" s="69" t="s">
        <v>67</v>
      </c>
      <c r="C38" s="72">
        <v>1600</v>
      </c>
      <c r="D38" s="70">
        <v>0</v>
      </c>
      <c r="E38" s="74">
        <v>1600</v>
      </c>
      <c r="F38" s="74">
        <v>0</v>
      </c>
      <c r="G38" s="74">
        <v>1600</v>
      </c>
      <c r="H38" s="126">
        <v>0</v>
      </c>
      <c r="I38" s="98">
        <f t="shared" si="1"/>
        <v>1600</v>
      </c>
      <c r="J38" s="61" t="s">
        <v>17</v>
      </c>
      <c r="K38" s="67">
        <v>44854</v>
      </c>
      <c r="L38" s="61" t="s">
        <v>14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32" ht="81.75" customHeight="1">
      <c r="A39" s="63" t="s">
        <v>68</v>
      </c>
      <c r="B39" s="75" t="s">
        <v>128</v>
      </c>
      <c r="C39" s="76">
        <v>123.625</v>
      </c>
      <c r="D39" s="77">
        <v>0</v>
      </c>
      <c r="E39" s="66">
        <v>123.625</v>
      </c>
      <c r="F39" s="66">
        <v>0</v>
      </c>
      <c r="G39" s="66">
        <v>123.625</v>
      </c>
      <c r="H39" s="126">
        <v>0</v>
      </c>
      <c r="I39" s="98">
        <f t="shared" si="1"/>
        <v>123.625</v>
      </c>
      <c r="J39" s="61" t="s">
        <v>17</v>
      </c>
      <c r="K39" s="67">
        <v>44707</v>
      </c>
      <c r="L39" s="61" t="s">
        <v>14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ht="82.5" customHeight="1">
      <c r="A40" s="63" t="s">
        <v>70</v>
      </c>
      <c r="B40" s="75" t="s">
        <v>129</v>
      </c>
      <c r="C40" s="76">
        <v>542.18100000000004</v>
      </c>
      <c r="D40" s="77">
        <v>0</v>
      </c>
      <c r="E40" s="66">
        <v>542.18100000000004</v>
      </c>
      <c r="F40" s="66">
        <v>0</v>
      </c>
      <c r="G40" s="66">
        <v>542.18100000000004</v>
      </c>
      <c r="H40" s="126">
        <v>0</v>
      </c>
      <c r="I40" s="98">
        <f t="shared" si="1"/>
        <v>542.18100000000004</v>
      </c>
      <c r="J40" s="61" t="s">
        <v>17</v>
      </c>
      <c r="K40" s="67">
        <v>44721</v>
      </c>
      <c r="L40" s="61" t="s">
        <v>14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  <row r="41" spans="1:32" ht="46.5" customHeight="1">
      <c r="A41" s="63" t="s">
        <v>72</v>
      </c>
      <c r="B41" s="69" t="s">
        <v>130</v>
      </c>
      <c r="C41" s="72">
        <v>256.73399999999998</v>
      </c>
      <c r="D41" s="70">
        <v>0</v>
      </c>
      <c r="E41" s="74">
        <v>256.73399999999998</v>
      </c>
      <c r="F41" s="74">
        <v>0</v>
      </c>
      <c r="G41" s="74">
        <v>256.73399999999998</v>
      </c>
      <c r="H41" s="126">
        <v>0</v>
      </c>
      <c r="I41" s="98">
        <f t="shared" si="1"/>
        <v>256.73399999999998</v>
      </c>
      <c r="J41" s="61" t="s">
        <v>17</v>
      </c>
      <c r="K41" s="67">
        <v>44693</v>
      </c>
      <c r="L41" s="61" t="s">
        <v>14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</row>
    <row r="42" spans="1:32" ht="48.75" customHeight="1">
      <c r="A42" s="63" t="s">
        <v>74</v>
      </c>
      <c r="B42" s="69" t="s">
        <v>131</v>
      </c>
      <c r="C42" s="72">
        <v>332.87099999999998</v>
      </c>
      <c r="D42" s="70">
        <v>0</v>
      </c>
      <c r="E42" s="74">
        <v>332.87099999999998</v>
      </c>
      <c r="F42" s="74">
        <v>0</v>
      </c>
      <c r="G42" s="74">
        <v>332.87099999999998</v>
      </c>
      <c r="H42" s="126">
        <v>0</v>
      </c>
      <c r="I42" s="98">
        <f t="shared" si="1"/>
        <v>332.87099999999998</v>
      </c>
      <c r="J42" s="61" t="s">
        <v>17</v>
      </c>
      <c r="K42" s="67">
        <v>44727</v>
      </c>
      <c r="L42" s="61" t="s">
        <v>14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</row>
    <row r="43" spans="1:32" ht="28.5" customHeight="1">
      <c r="A43" s="63" t="s">
        <v>77</v>
      </c>
      <c r="B43" s="69" t="s">
        <v>132</v>
      </c>
      <c r="C43" s="72">
        <v>175.04300000000001</v>
      </c>
      <c r="D43" s="70">
        <v>0</v>
      </c>
      <c r="E43" s="74">
        <v>175.04300000000001</v>
      </c>
      <c r="F43" s="74">
        <v>0</v>
      </c>
      <c r="G43" s="74">
        <v>175.04300000000001</v>
      </c>
      <c r="H43" s="126">
        <v>0</v>
      </c>
      <c r="I43" s="98">
        <f t="shared" si="1"/>
        <v>175.04300000000001</v>
      </c>
      <c r="J43" s="61" t="s">
        <v>17</v>
      </c>
      <c r="K43" s="67">
        <v>44756</v>
      </c>
      <c r="L43" s="61" t="s">
        <v>14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</row>
    <row r="44" spans="1:32" ht="53.25" customHeight="1">
      <c r="A44" s="63" t="s">
        <v>79</v>
      </c>
      <c r="B44" s="69" t="s">
        <v>80</v>
      </c>
      <c r="C44" s="72">
        <v>300</v>
      </c>
      <c r="D44" s="70">
        <v>0</v>
      </c>
      <c r="E44" s="66">
        <v>300</v>
      </c>
      <c r="F44" s="66">
        <v>0</v>
      </c>
      <c r="G44" s="66">
        <v>300</v>
      </c>
      <c r="H44" s="126">
        <v>0</v>
      </c>
      <c r="I44" s="98">
        <f t="shared" si="1"/>
        <v>300</v>
      </c>
      <c r="J44" s="61" t="s">
        <v>17</v>
      </c>
      <c r="K44" s="67">
        <v>44791</v>
      </c>
      <c r="L44" s="61" t="s">
        <v>81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</row>
    <row r="45" spans="1:32" ht="53.25" customHeight="1">
      <c r="A45" s="63" t="s">
        <v>82</v>
      </c>
      <c r="B45" s="69" t="s">
        <v>83</v>
      </c>
      <c r="C45" s="72">
        <v>140.69999999999999</v>
      </c>
      <c r="D45" s="70">
        <v>0</v>
      </c>
      <c r="E45" s="66">
        <v>140.69999999999999</v>
      </c>
      <c r="F45" s="66">
        <v>0</v>
      </c>
      <c r="G45" s="66">
        <v>140.69999999999999</v>
      </c>
      <c r="H45" s="126">
        <v>0</v>
      </c>
      <c r="I45" s="98">
        <f t="shared" si="1"/>
        <v>140.69999999999999</v>
      </c>
      <c r="J45" s="61" t="s">
        <v>17</v>
      </c>
      <c r="K45" s="67">
        <v>44756</v>
      </c>
      <c r="L45" s="61" t="s">
        <v>14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</row>
    <row r="46" spans="1:32" ht="70.5" customHeight="1">
      <c r="A46" s="63" t="s">
        <v>84</v>
      </c>
      <c r="B46" s="69" t="s">
        <v>85</v>
      </c>
      <c r="C46" s="72">
        <v>350</v>
      </c>
      <c r="D46" s="70">
        <v>0</v>
      </c>
      <c r="E46" s="66">
        <v>350</v>
      </c>
      <c r="F46" s="66">
        <v>0</v>
      </c>
      <c r="G46" s="66">
        <v>350</v>
      </c>
      <c r="H46" s="126">
        <v>0</v>
      </c>
      <c r="I46" s="98">
        <f t="shared" si="1"/>
        <v>350</v>
      </c>
      <c r="J46" s="61" t="s">
        <v>17</v>
      </c>
      <c r="K46" s="67">
        <v>44668</v>
      </c>
      <c r="L46" s="61" t="s">
        <v>14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</row>
    <row r="47" spans="1:32" ht="90.75" customHeight="1">
      <c r="A47" s="63" t="s">
        <v>133</v>
      </c>
      <c r="B47" s="69" t="s">
        <v>85</v>
      </c>
      <c r="C47" s="69"/>
      <c r="D47" s="69"/>
      <c r="E47" s="60">
        <v>1079.3085799999999</v>
      </c>
      <c r="F47" s="66">
        <v>0</v>
      </c>
      <c r="G47" s="66">
        <v>1079.309</v>
      </c>
      <c r="H47" s="126">
        <v>0</v>
      </c>
      <c r="I47" s="98">
        <f t="shared" si="1"/>
        <v>1079.309</v>
      </c>
      <c r="J47" s="73" t="s">
        <v>134</v>
      </c>
      <c r="K47" s="67">
        <v>44668</v>
      </c>
      <c r="L47" s="61" t="s">
        <v>14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</row>
    <row r="48" spans="1:32" ht="90.75" customHeight="1">
      <c r="A48" s="63" t="s">
        <v>135</v>
      </c>
      <c r="B48" s="69" t="s">
        <v>136</v>
      </c>
      <c r="C48" s="69"/>
      <c r="D48" s="69"/>
      <c r="E48" s="60">
        <v>57.323999999999998</v>
      </c>
      <c r="F48" s="66">
        <v>0</v>
      </c>
      <c r="G48" s="66">
        <v>57.323999999999998</v>
      </c>
      <c r="H48" s="126">
        <v>0</v>
      </c>
      <c r="I48" s="98">
        <f t="shared" si="1"/>
        <v>57.323999999999998</v>
      </c>
      <c r="J48" s="61" t="s">
        <v>17</v>
      </c>
      <c r="K48" s="67">
        <v>44652</v>
      </c>
      <c r="L48" s="61" t="s">
        <v>137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</row>
    <row r="49" spans="1:32" ht="18.75" customHeight="1">
      <c r="A49" s="56"/>
      <c r="B49" s="78" t="s">
        <v>86</v>
      </c>
      <c r="C49" s="78"/>
      <c r="D49" s="78"/>
      <c r="E49" s="60">
        <f>SUM(E28:E48)</f>
        <v>10604.686580000001</v>
      </c>
      <c r="F49" s="60"/>
      <c r="G49" s="60">
        <v>9142.7870000000003</v>
      </c>
      <c r="H49" s="126">
        <v>0</v>
      </c>
      <c r="I49" s="98">
        <f t="shared" si="1"/>
        <v>9142.7870000000003</v>
      </c>
      <c r="J49" s="61"/>
      <c r="K49" s="79"/>
      <c r="L49" s="62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</row>
    <row r="50" spans="1:32" ht="28.5" customHeight="1">
      <c r="A50" s="56"/>
      <c r="B50" s="78" t="s">
        <v>127</v>
      </c>
      <c r="C50" s="80"/>
      <c r="D50" s="80"/>
      <c r="E50" s="81">
        <v>-1315.4670000000001</v>
      </c>
      <c r="F50" s="82"/>
      <c r="G50" s="60">
        <v>-1461.9</v>
      </c>
      <c r="H50" s="126"/>
      <c r="I50" s="127"/>
      <c r="J50" s="61"/>
      <c r="K50" s="79"/>
      <c r="L50" s="62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</row>
    <row r="51" spans="1:32" ht="28.5" customHeight="1">
      <c r="A51" s="56" t="s">
        <v>87</v>
      </c>
      <c r="B51" s="78" t="s">
        <v>88</v>
      </c>
      <c r="C51" s="78"/>
      <c r="D51" s="78"/>
      <c r="E51" s="59"/>
      <c r="F51" s="59"/>
      <c r="G51" s="59"/>
      <c r="H51" s="126"/>
      <c r="I51" s="98"/>
      <c r="J51" s="61"/>
      <c r="K51" s="79"/>
      <c r="L51" s="62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</row>
    <row r="52" spans="1:32" ht="50.25" customHeight="1">
      <c r="A52" s="63" t="s">
        <v>89</v>
      </c>
      <c r="B52" s="69" t="s">
        <v>90</v>
      </c>
      <c r="C52" s="70">
        <v>1300</v>
      </c>
      <c r="D52" s="70">
        <v>-1300</v>
      </c>
      <c r="E52" s="66">
        <v>0</v>
      </c>
      <c r="F52" s="66">
        <v>0</v>
      </c>
      <c r="G52" s="66">
        <v>0</v>
      </c>
      <c r="H52" s="126">
        <v>0</v>
      </c>
      <c r="I52" s="98">
        <f t="shared" ref="I52:I69" si="2">G52</f>
        <v>0</v>
      </c>
      <c r="J52" s="61" t="s">
        <v>17</v>
      </c>
      <c r="K52" s="67">
        <v>44854</v>
      </c>
      <c r="L52" s="73" t="s">
        <v>91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</row>
    <row r="53" spans="1:32" ht="45.75" customHeight="1">
      <c r="A53" s="63" t="s">
        <v>138</v>
      </c>
      <c r="B53" s="69" t="s">
        <v>139</v>
      </c>
      <c r="C53" s="69"/>
      <c r="D53" s="69"/>
      <c r="E53" s="60">
        <v>1300</v>
      </c>
      <c r="F53" s="66">
        <v>0</v>
      </c>
      <c r="G53" s="66">
        <v>1300</v>
      </c>
      <c r="H53" s="126">
        <v>0</v>
      </c>
      <c r="I53" s="98">
        <f t="shared" si="2"/>
        <v>1300</v>
      </c>
      <c r="J53" s="61" t="s">
        <v>17</v>
      </c>
      <c r="K53" s="67">
        <v>44854</v>
      </c>
      <c r="L53" s="73" t="s">
        <v>91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</row>
    <row r="54" spans="1:32" ht="45.75" customHeight="1">
      <c r="A54" s="63" t="s">
        <v>92</v>
      </c>
      <c r="B54" s="69" t="s">
        <v>93</v>
      </c>
      <c r="C54" s="70">
        <v>300</v>
      </c>
      <c r="D54" s="65">
        <v>0</v>
      </c>
      <c r="E54" s="66">
        <v>300</v>
      </c>
      <c r="F54" s="66">
        <v>0</v>
      </c>
      <c r="G54" s="66">
        <v>300</v>
      </c>
      <c r="H54" s="126">
        <v>0</v>
      </c>
      <c r="I54" s="98">
        <f t="shared" si="2"/>
        <v>300</v>
      </c>
      <c r="J54" s="61" t="s">
        <v>17</v>
      </c>
      <c r="K54" s="67">
        <v>44784</v>
      </c>
      <c r="L54" s="73" t="s">
        <v>94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</row>
    <row r="55" spans="1:32" ht="82.5" customHeight="1">
      <c r="A55" s="63" t="s">
        <v>95</v>
      </c>
      <c r="B55" s="75" t="s">
        <v>96</v>
      </c>
      <c r="C55" s="77">
        <v>450</v>
      </c>
      <c r="D55" s="83">
        <v>0</v>
      </c>
      <c r="E55" s="66">
        <v>450</v>
      </c>
      <c r="F55" s="66">
        <v>0</v>
      </c>
      <c r="G55" s="66">
        <v>450</v>
      </c>
      <c r="H55" s="126">
        <v>0</v>
      </c>
      <c r="I55" s="98">
        <f t="shared" si="2"/>
        <v>450</v>
      </c>
      <c r="J55" s="61" t="s">
        <v>17</v>
      </c>
      <c r="K55" s="67">
        <v>44791</v>
      </c>
      <c r="L55" s="73" t="s">
        <v>94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</row>
    <row r="56" spans="1:32" ht="71.25" customHeight="1">
      <c r="A56" s="63" t="s">
        <v>140</v>
      </c>
      <c r="B56" s="75" t="s">
        <v>141</v>
      </c>
      <c r="C56" s="77"/>
      <c r="D56" s="83"/>
      <c r="E56" s="60">
        <v>49</v>
      </c>
      <c r="F56" s="81">
        <v>0</v>
      </c>
      <c r="G56" s="81">
        <v>49</v>
      </c>
      <c r="H56" s="126">
        <v>0</v>
      </c>
      <c r="I56" s="98">
        <f t="shared" si="2"/>
        <v>49</v>
      </c>
      <c r="J56" s="61" t="s">
        <v>17</v>
      </c>
      <c r="K56" s="67">
        <v>44679</v>
      </c>
      <c r="L56" s="73" t="s">
        <v>94</v>
      </c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</row>
    <row r="57" spans="1:32" ht="71.25" customHeight="1">
      <c r="A57" s="63" t="s">
        <v>97</v>
      </c>
      <c r="B57" s="69" t="s">
        <v>98</v>
      </c>
      <c r="C57" s="70">
        <v>318.10000000000002</v>
      </c>
      <c r="D57" s="85">
        <v>-318.10000000000002</v>
      </c>
      <c r="E57" s="60">
        <v>0</v>
      </c>
      <c r="F57" s="66">
        <v>0</v>
      </c>
      <c r="G57" s="66">
        <v>0</v>
      </c>
      <c r="H57" s="126">
        <v>0</v>
      </c>
      <c r="I57" s="98">
        <f t="shared" si="2"/>
        <v>0</v>
      </c>
      <c r="J57" s="61" t="s">
        <v>17</v>
      </c>
      <c r="K57" s="67">
        <v>44791</v>
      </c>
      <c r="L57" s="73" t="s">
        <v>99</v>
      </c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</row>
    <row r="58" spans="1:32" ht="91.5" customHeight="1">
      <c r="A58" s="63" t="s">
        <v>100</v>
      </c>
      <c r="B58" s="69" t="s">
        <v>101</v>
      </c>
      <c r="C58" s="70">
        <v>211.60599999999999</v>
      </c>
      <c r="D58" s="65">
        <v>0</v>
      </c>
      <c r="E58" s="66">
        <v>211.60599999999999</v>
      </c>
      <c r="F58" s="66">
        <v>0</v>
      </c>
      <c r="G58" s="66">
        <v>211.60599999999999</v>
      </c>
      <c r="H58" s="126">
        <v>0</v>
      </c>
      <c r="I58" s="98">
        <f t="shared" si="2"/>
        <v>211.60599999999999</v>
      </c>
      <c r="J58" s="61" t="s">
        <v>17</v>
      </c>
      <c r="K58" s="67">
        <v>44644</v>
      </c>
      <c r="L58" s="73" t="s">
        <v>94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1:32" ht="54.75" customHeight="1">
      <c r="A59" s="63" t="s">
        <v>102</v>
      </c>
      <c r="B59" s="69" t="s">
        <v>103</v>
      </c>
      <c r="C59" s="70">
        <v>523.82600000000002</v>
      </c>
      <c r="D59" s="65">
        <v>0</v>
      </c>
      <c r="E59" s="66">
        <v>523.82600000000002</v>
      </c>
      <c r="F59" s="66">
        <v>0</v>
      </c>
      <c r="G59" s="66">
        <v>523.82600000000002</v>
      </c>
      <c r="H59" s="126">
        <v>0</v>
      </c>
      <c r="I59" s="98">
        <f t="shared" si="2"/>
        <v>523.82600000000002</v>
      </c>
      <c r="J59" s="61" t="s">
        <v>17</v>
      </c>
      <c r="K59" s="67">
        <v>44672</v>
      </c>
      <c r="L59" s="73" t="s">
        <v>94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</row>
    <row r="60" spans="1:32" ht="37.5" customHeight="1">
      <c r="A60" s="56" t="s">
        <v>104</v>
      </c>
      <c r="B60" s="78" t="s">
        <v>105</v>
      </c>
      <c r="C60" s="86">
        <v>459.22800000000001</v>
      </c>
      <c r="D60" s="58">
        <v>0</v>
      </c>
      <c r="E60" s="59">
        <f>E61+E62+E63+E64+E65</f>
        <v>459.22800000000001</v>
      </c>
      <c r="F60" s="60">
        <v>-459.22800000000001</v>
      </c>
      <c r="G60" s="60">
        <v>0</v>
      </c>
      <c r="H60" s="126">
        <v>0</v>
      </c>
      <c r="I60" s="98">
        <f t="shared" si="2"/>
        <v>0</v>
      </c>
      <c r="J60" s="87"/>
      <c r="K60" s="79"/>
      <c r="L60" s="52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</row>
    <row r="61" spans="1:32" ht="49.5" customHeight="1">
      <c r="A61" s="63" t="s">
        <v>106</v>
      </c>
      <c r="B61" s="69" t="s">
        <v>107</v>
      </c>
      <c r="C61" s="70">
        <v>100</v>
      </c>
      <c r="D61" s="65">
        <v>0</v>
      </c>
      <c r="E61" s="66">
        <v>100</v>
      </c>
      <c r="F61" s="60">
        <v>-100</v>
      </c>
      <c r="G61" s="60">
        <v>0</v>
      </c>
      <c r="H61" s="126">
        <v>0</v>
      </c>
      <c r="I61" s="98">
        <f t="shared" si="2"/>
        <v>0</v>
      </c>
      <c r="J61" s="61" t="s">
        <v>17</v>
      </c>
      <c r="K61" s="67">
        <v>44693</v>
      </c>
      <c r="L61" s="73" t="s">
        <v>108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</row>
    <row r="62" spans="1:32" ht="51.75" customHeight="1">
      <c r="A62" s="63" t="s">
        <v>109</v>
      </c>
      <c r="B62" s="69" t="s">
        <v>110</v>
      </c>
      <c r="C62" s="70">
        <v>99.16</v>
      </c>
      <c r="D62" s="65">
        <v>0</v>
      </c>
      <c r="E62" s="66">
        <v>99.16</v>
      </c>
      <c r="F62" s="60">
        <v>-99.16</v>
      </c>
      <c r="G62" s="60">
        <v>0</v>
      </c>
      <c r="H62" s="126">
        <v>0</v>
      </c>
      <c r="I62" s="98">
        <f t="shared" si="2"/>
        <v>0</v>
      </c>
      <c r="J62" s="61" t="s">
        <v>17</v>
      </c>
      <c r="K62" s="67">
        <v>44693</v>
      </c>
      <c r="L62" s="73" t="s">
        <v>94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</row>
    <row r="63" spans="1:32" ht="49.5" customHeight="1">
      <c r="A63" s="88" t="s">
        <v>111</v>
      </c>
      <c r="B63" s="89" t="s">
        <v>112</v>
      </c>
      <c r="C63" s="90">
        <v>99.468000000000004</v>
      </c>
      <c r="D63" s="91">
        <v>0</v>
      </c>
      <c r="E63" s="66">
        <v>99.468000000000004</v>
      </c>
      <c r="F63" s="60">
        <v>-99.468000000000004</v>
      </c>
      <c r="G63" s="60">
        <v>0</v>
      </c>
      <c r="H63" s="126">
        <v>0</v>
      </c>
      <c r="I63" s="98">
        <f t="shared" si="2"/>
        <v>0</v>
      </c>
      <c r="J63" s="61" t="s">
        <v>17</v>
      </c>
      <c r="K63" s="67">
        <v>44693</v>
      </c>
      <c r="L63" s="73" t="s">
        <v>94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</row>
    <row r="64" spans="1:32" ht="44.25" customHeight="1">
      <c r="A64" s="63" t="s">
        <v>113</v>
      </c>
      <c r="B64" s="69" t="s">
        <v>114</v>
      </c>
      <c r="C64" s="92">
        <v>100</v>
      </c>
      <c r="D64" s="65">
        <v>0</v>
      </c>
      <c r="E64" s="93">
        <v>100</v>
      </c>
      <c r="F64" s="94">
        <v>-100</v>
      </c>
      <c r="G64" s="94">
        <v>0</v>
      </c>
      <c r="H64" s="126">
        <v>0</v>
      </c>
      <c r="I64" s="98">
        <f t="shared" si="2"/>
        <v>0</v>
      </c>
      <c r="J64" s="61" t="s">
        <v>17</v>
      </c>
      <c r="K64" s="67">
        <v>44693</v>
      </c>
      <c r="L64" s="73" t="s">
        <v>94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</row>
    <row r="65" spans="1:32" ht="62.25" customHeight="1">
      <c r="A65" s="95" t="s">
        <v>115</v>
      </c>
      <c r="B65" s="96" t="s">
        <v>116</v>
      </c>
      <c r="C65" s="97">
        <v>60.6</v>
      </c>
      <c r="D65" s="98">
        <v>0</v>
      </c>
      <c r="E65" s="99">
        <v>60.6</v>
      </c>
      <c r="F65" s="100">
        <v>-60.6</v>
      </c>
      <c r="G65" s="100">
        <v>0</v>
      </c>
      <c r="H65" s="126">
        <v>0</v>
      </c>
      <c r="I65" s="98">
        <f t="shared" si="2"/>
        <v>0</v>
      </c>
      <c r="J65" s="101" t="s">
        <v>17</v>
      </c>
      <c r="K65" s="102">
        <v>44693</v>
      </c>
      <c r="L65" s="48" t="s">
        <v>94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</row>
    <row r="66" spans="1:32" ht="51" customHeight="1">
      <c r="A66" s="63" t="s">
        <v>142</v>
      </c>
      <c r="B66" s="103" t="s">
        <v>143</v>
      </c>
      <c r="C66" s="104"/>
      <c r="D66" s="105"/>
      <c r="E66" s="60">
        <f>E67+E68</f>
        <v>210</v>
      </c>
      <c r="F66" s="66">
        <v>0</v>
      </c>
      <c r="G66" s="66">
        <v>210</v>
      </c>
      <c r="H66" s="126">
        <v>0</v>
      </c>
      <c r="I66" s="98">
        <f t="shared" si="2"/>
        <v>210</v>
      </c>
      <c r="J66" s="106"/>
      <c r="K66" s="107"/>
      <c r="L66" s="106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</row>
    <row r="67" spans="1:32" ht="167.25" customHeight="1">
      <c r="A67" s="63" t="s">
        <v>144</v>
      </c>
      <c r="B67" s="69" t="s">
        <v>145</v>
      </c>
      <c r="C67" s="108"/>
      <c r="D67" s="108"/>
      <c r="E67" s="60">
        <v>80</v>
      </c>
      <c r="F67" s="66">
        <v>0</v>
      </c>
      <c r="G67" s="66">
        <v>80</v>
      </c>
      <c r="H67" s="126">
        <v>0</v>
      </c>
      <c r="I67" s="98">
        <f t="shared" si="2"/>
        <v>80</v>
      </c>
      <c r="J67" s="109" t="s">
        <v>17</v>
      </c>
      <c r="K67" s="67">
        <v>44650</v>
      </c>
      <c r="L67" s="61" t="s">
        <v>137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</row>
    <row r="68" spans="1:32" ht="115.5" customHeight="1">
      <c r="A68" s="63" t="s">
        <v>146</v>
      </c>
      <c r="B68" s="110" t="s">
        <v>147</v>
      </c>
      <c r="C68" s="111"/>
      <c r="D68" s="111"/>
      <c r="E68" s="60">
        <v>130</v>
      </c>
      <c r="F68" s="112">
        <v>0</v>
      </c>
      <c r="G68" s="112">
        <v>130</v>
      </c>
      <c r="H68" s="126">
        <v>0</v>
      </c>
      <c r="I68" s="98">
        <f t="shared" si="2"/>
        <v>130</v>
      </c>
      <c r="J68" s="113" t="s">
        <v>17</v>
      </c>
      <c r="K68" s="67">
        <v>44650</v>
      </c>
      <c r="L68" s="114" t="s">
        <v>137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</row>
    <row r="69" spans="1:32" ht="55.5" customHeight="1">
      <c r="A69" s="56" t="s">
        <v>148</v>
      </c>
      <c r="B69" s="103" t="s">
        <v>149</v>
      </c>
      <c r="C69" s="115"/>
      <c r="D69" s="115"/>
      <c r="E69" s="60">
        <f>E70+E71</f>
        <v>693</v>
      </c>
      <c r="F69" s="66">
        <v>0</v>
      </c>
      <c r="G69" s="66">
        <v>693</v>
      </c>
      <c r="H69" s="126">
        <v>0</v>
      </c>
      <c r="I69" s="98">
        <f t="shared" si="2"/>
        <v>693</v>
      </c>
      <c r="J69" s="106"/>
      <c r="K69" s="107"/>
      <c r="L69" s="106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</row>
    <row r="70" spans="1:32" ht="88.5" customHeight="1">
      <c r="A70" s="63" t="s">
        <v>150</v>
      </c>
      <c r="B70" s="69" t="s">
        <v>151</v>
      </c>
      <c r="C70" s="108"/>
      <c r="D70" s="108"/>
      <c r="E70" s="60">
        <v>375</v>
      </c>
      <c r="F70" s="66">
        <v>0</v>
      </c>
      <c r="G70" s="66">
        <v>375</v>
      </c>
      <c r="H70" s="129">
        <v>-375</v>
      </c>
      <c r="I70" s="128">
        <f t="shared" ref="I70:I71" si="3">G70+H70</f>
        <v>0</v>
      </c>
      <c r="J70" s="69" t="s">
        <v>152</v>
      </c>
      <c r="K70" s="67">
        <v>44650</v>
      </c>
      <c r="L70" s="73" t="s">
        <v>94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</row>
    <row r="71" spans="1:32" ht="102.75" customHeight="1">
      <c r="A71" s="63" t="s">
        <v>153</v>
      </c>
      <c r="B71" s="69" t="s">
        <v>154</v>
      </c>
      <c r="C71" s="108"/>
      <c r="D71" s="108"/>
      <c r="E71" s="60">
        <v>318</v>
      </c>
      <c r="F71" s="116">
        <v>0</v>
      </c>
      <c r="G71" s="66">
        <v>318</v>
      </c>
      <c r="H71" s="129">
        <v>-318</v>
      </c>
      <c r="I71" s="128">
        <f t="shared" si="3"/>
        <v>0</v>
      </c>
      <c r="J71" s="69" t="s">
        <v>152</v>
      </c>
      <c r="K71" s="67">
        <v>44650</v>
      </c>
      <c r="L71" s="73" t="s">
        <v>94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</row>
    <row r="72" spans="1:32" ht="58.5" customHeight="1">
      <c r="A72" s="95" t="s">
        <v>155</v>
      </c>
      <c r="B72" s="117" t="s">
        <v>156</v>
      </c>
      <c r="C72" s="118"/>
      <c r="D72" s="118"/>
      <c r="E72" s="119">
        <v>453.22500000000002</v>
      </c>
      <c r="F72" s="120">
        <v>0</v>
      </c>
      <c r="G72" s="120">
        <v>453.22500000000002</v>
      </c>
      <c r="H72" s="126">
        <v>0</v>
      </c>
      <c r="I72" s="98">
        <f t="shared" ref="I72" si="4">G72</f>
        <v>453.22500000000002</v>
      </c>
      <c r="J72" s="101" t="s">
        <v>17</v>
      </c>
      <c r="K72" s="102">
        <v>44805</v>
      </c>
      <c r="L72" s="48" t="s">
        <v>94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</row>
    <row r="73" spans="1:32" ht="18.75" customHeight="1">
      <c r="A73" s="56"/>
      <c r="B73" s="78" t="s">
        <v>117</v>
      </c>
      <c r="C73" s="86">
        <v>3562.76</v>
      </c>
      <c r="D73" s="78"/>
      <c r="E73" s="60">
        <v>4649.8850000000002</v>
      </c>
      <c r="F73" s="59"/>
      <c r="G73" s="60">
        <v>4190.6570000000002</v>
      </c>
      <c r="H73" s="123"/>
      <c r="I73" s="128">
        <v>3497.6570000000002</v>
      </c>
      <c r="J73" s="62"/>
      <c r="K73" s="62"/>
      <c r="L73" s="62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</row>
    <row r="74" spans="1:32" ht="18.75" customHeight="1">
      <c r="A74" s="56"/>
      <c r="B74" s="78" t="s">
        <v>157</v>
      </c>
      <c r="C74" s="80"/>
      <c r="D74" s="80"/>
      <c r="E74" s="60">
        <f>E73-'22.12.2021'!C60</f>
        <v>1087.1250000000005</v>
      </c>
      <c r="F74" s="121"/>
      <c r="G74" s="60">
        <v>-459.22800000000001</v>
      </c>
      <c r="H74" s="62"/>
      <c r="I74" s="128">
        <v>-693</v>
      </c>
      <c r="J74" s="62"/>
      <c r="K74" s="62"/>
      <c r="L74" s="62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1:32" ht="18.75" customHeight="1">
      <c r="A75" s="63"/>
      <c r="B75" s="78" t="s">
        <v>119</v>
      </c>
      <c r="C75" s="78">
        <v>22105.914000000001</v>
      </c>
      <c r="D75" s="78"/>
      <c r="E75" s="60">
        <f>E25+E49+E73</f>
        <v>21877.571580000003</v>
      </c>
      <c r="F75" s="59"/>
      <c r="G75" s="60">
        <v>18336.444</v>
      </c>
      <c r="H75" s="62"/>
      <c r="I75" s="128">
        <v>17643.444</v>
      </c>
      <c r="J75" s="62"/>
      <c r="K75" s="62"/>
      <c r="L75" s="62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1:32" ht="18.75" customHeight="1">
      <c r="A76" s="63"/>
      <c r="B76" s="78" t="s">
        <v>158</v>
      </c>
      <c r="C76" s="80"/>
      <c r="D76" s="80"/>
      <c r="E76" s="60">
        <f>E75-'22.12.2021'!C62</f>
        <v>-228.34241999999722</v>
      </c>
      <c r="F76" s="121"/>
      <c r="G76" s="60">
        <v>-3541.1280000000002</v>
      </c>
      <c r="H76" s="62"/>
      <c r="I76" s="128">
        <v>-693</v>
      </c>
      <c r="J76" s="62"/>
      <c r="K76" s="62"/>
      <c r="L76" s="62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</row>
    <row r="77" spans="1:32" ht="18.75" customHeight="1">
      <c r="A77" s="122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</row>
    <row r="78" spans="1:32" ht="18.75" customHeight="1">
      <c r="A78" s="122"/>
      <c r="B78" s="180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</row>
    <row r="79" spans="1:32" ht="12.75" customHeight="1">
      <c r="A79" s="37"/>
      <c r="B79" s="124" t="s">
        <v>159</v>
      </c>
      <c r="C79" s="124"/>
      <c r="D79" s="124"/>
      <c r="E79" s="124"/>
      <c r="F79" s="124"/>
      <c r="G79" s="124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</row>
    <row r="80" spans="1:32" ht="12.75" customHeight="1">
      <c r="A80" s="37"/>
      <c r="B80" s="124" t="s">
        <v>160</v>
      </c>
      <c r="C80" s="124"/>
      <c r="D80" s="124"/>
      <c r="E80" s="124"/>
      <c r="F80" s="124"/>
      <c r="G80" s="124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</row>
    <row r="81" spans="1:32" ht="12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</row>
    <row r="82" spans="1:32" ht="12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</row>
    <row r="83" spans="1:32" ht="12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</row>
    <row r="84" spans="1:32" ht="12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</row>
    <row r="85" spans="1:32" ht="12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</row>
    <row r="86" spans="1:32" ht="12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</row>
    <row r="87" spans="1:32" ht="12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</row>
    <row r="88" spans="1:32" ht="12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</row>
    <row r="89" spans="1:32" ht="12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</row>
    <row r="90" spans="1:32" ht="12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</row>
    <row r="91" spans="1:32" ht="12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</row>
    <row r="92" spans="1:32" ht="12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</row>
    <row r="93" spans="1:32" ht="12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</row>
    <row r="94" spans="1:32" ht="12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</row>
    <row r="95" spans="1:32" ht="12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</row>
    <row r="96" spans="1:32" ht="12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</row>
    <row r="97" spans="1:32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</row>
    <row r="98" spans="1:32" ht="12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</row>
    <row r="99" spans="1:32" ht="12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</row>
    <row r="100" spans="1:32" ht="12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</row>
    <row r="101" spans="1:32" ht="12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</row>
    <row r="102" spans="1:32" ht="12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</row>
    <row r="103" spans="1:32" ht="12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</row>
    <row r="104" spans="1:32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</row>
    <row r="105" spans="1:32" ht="12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</row>
    <row r="106" spans="1:32" ht="12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</row>
    <row r="107" spans="1:32" ht="12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</row>
    <row r="108" spans="1:32" ht="12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</row>
    <row r="109" spans="1:32" ht="12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</row>
    <row r="110" spans="1:32" ht="12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</row>
    <row r="111" spans="1:32" ht="12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</row>
    <row r="112" spans="1:32" ht="12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</row>
    <row r="113" spans="1:32" ht="12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</row>
    <row r="114" spans="1:32" ht="12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</row>
    <row r="115" spans="1:32" ht="12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</row>
    <row r="116" spans="1:32" ht="12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</row>
    <row r="117" spans="1:32" ht="12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</row>
    <row r="118" spans="1:32" ht="12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</row>
    <row r="119" spans="1:32" ht="12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</row>
    <row r="120" spans="1:32" ht="12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</row>
    <row r="121" spans="1:32" ht="12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</row>
    <row r="122" spans="1:32" ht="12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</row>
    <row r="123" spans="1:32" ht="12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</row>
    <row r="124" spans="1:32" ht="12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</row>
    <row r="125" spans="1:32" ht="12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</row>
    <row r="126" spans="1:32" ht="12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</row>
    <row r="127" spans="1:32" ht="12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</row>
    <row r="128" spans="1:32" ht="12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</row>
    <row r="129" spans="1:32" ht="12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</row>
    <row r="130" spans="1:32" ht="12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</row>
    <row r="131" spans="1:32" ht="12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</row>
    <row r="132" spans="1:32" ht="12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</row>
    <row r="133" spans="1:32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</row>
    <row r="134" spans="1:32" ht="12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</row>
    <row r="135" spans="1:32" ht="12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</row>
    <row r="136" spans="1:32" ht="12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</row>
    <row r="137" spans="1:32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</row>
    <row r="138" spans="1:32" ht="12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</row>
    <row r="139" spans="1:32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</row>
    <row r="140" spans="1:32" ht="12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</row>
    <row r="141" spans="1:32" ht="12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</row>
    <row r="142" spans="1:32" ht="12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</row>
    <row r="143" spans="1:32" ht="12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</row>
    <row r="144" spans="1:32" ht="12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</row>
    <row r="145" spans="1:32" ht="12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</row>
    <row r="146" spans="1:32" ht="12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</row>
    <row r="147" spans="1:32" ht="12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</row>
    <row r="148" spans="1:32" ht="12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</row>
    <row r="149" spans="1:32" ht="12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</row>
    <row r="150" spans="1:32" ht="12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</row>
    <row r="151" spans="1:32" ht="12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</row>
    <row r="152" spans="1:32" ht="12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</row>
    <row r="153" spans="1:32" ht="12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</row>
    <row r="154" spans="1:32" ht="12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</row>
    <row r="155" spans="1:32" ht="12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</row>
    <row r="156" spans="1:32" ht="12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</row>
    <row r="157" spans="1:32" ht="12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</row>
    <row r="158" spans="1:32" ht="12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</row>
    <row r="159" spans="1:32" ht="12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</row>
    <row r="160" spans="1:32" ht="12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</row>
    <row r="161" spans="1:32" ht="12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</row>
    <row r="162" spans="1:32" ht="12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</row>
    <row r="163" spans="1:32" ht="12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</row>
    <row r="164" spans="1:32" ht="12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</row>
    <row r="165" spans="1:32" ht="12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</row>
    <row r="166" spans="1:32" ht="12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</row>
    <row r="167" spans="1:32" ht="12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</row>
    <row r="168" spans="1:32" ht="12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</row>
    <row r="169" spans="1:32" ht="12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</row>
    <row r="170" spans="1:32" ht="12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</row>
    <row r="171" spans="1:32" ht="12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</row>
    <row r="172" spans="1:32" ht="12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</row>
    <row r="173" spans="1:32" ht="12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</row>
    <row r="174" spans="1:32" ht="12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</row>
    <row r="175" spans="1:32" ht="12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</row>
    <row r="176" spans="1:32" ht="12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</row>
    <row r="177" spans="1:32" ht="12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</row>
    <row r="178" spans="1:32" ht="12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</row>
    <row r="179" spans="1:32" ht="12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</row>
    <row r="180" spans="1:32" ht="12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</row>
    <row r="181" spans="1:32" ht="12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</row>
    <row r="182" spans="1:32" ht="12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</row>
    <row r="183" spans="1:32" ht="12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</row>
    <row r="184" spans="1:32" ht="12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</row>
    <row r="185" spans="1:32" ht="12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</row>
    <row r="186" spans="1:32" ht="12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</row>
    <row r="187" spans="1:32" ht="12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</row>
    <row r="188" spans="1:32" ht="12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</row>
    <row r="189" spans="1:32" ht="12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</row>
    <row r="190" spans="1:32" ht="12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</row>
    <row r="191" spans="1:32" ht="12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</row>
    <row r="192" spans="1:32" ht="12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</row>
    <row r="193" spans="1:32" ht="12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</row>
    <row r="194" spans="1:32" ht="12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</row>
    <row r="195" spans="1:32" ht="12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</row>
    <row r="196" spans="1:32" ht="12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</row>
    <row r="197" spans="1:32" ht="12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</row>
    <row r="198" spans="1:32" ht="12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</row>
    <row r="199" spans="1:32" ht="12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</row>
    <row r="200" spans="1:32" ht="12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</row>
    <row r="201" spans="1:32" ht="12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</row>
    <row r="202" spans="1:32" ht="12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</row>
    <row r="203" spans="1:32" ht="12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</row>
    <row r="204" spans="1:32" ht="12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</row>
    <row r="205" spans="1:32" ht="12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</row>
    <row r="206" spans="1:32" ht="12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</row>
    <row r="207" spans="1:32" ht="12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</row>
    <row r="208" spans="1:32" ht="12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</row>
    <row r="209" spans="1:32" ht="12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</row>
    <row r="210" spans="1:32" ht="12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</row>
    <row r="211" spans="1:32" ht="12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</row>
    <row r="212" spans="1:32" ht="12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</row>
    <row r="213" spans="1:32" ht="12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</row>
    <row r="214" spans="1:32" ht="12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</row>
    <row r="215" spans="1:32" ht="12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</row>
    <row r="216" spans="1:32" ht="12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</row>
    <row r="217" spans="1:32" ht="12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</row>
    <row r="218" spans="1:32" ht="12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</row>
    <row r="219" spans="1:32" ht="12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</row>
    <row r="220" spans="1:32" ht="12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</row>
    <row r="221" spans="1:32" ht="12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</row>
    <row r="222" spans="1:32" ht="12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</row>
    <row r="223" spans="1:32" ht="12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</row>
    <row r="224" spans="1:32" ht="12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</row>
    <row r="225" spans="1:32" ht="12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</row>
    <row r="226" spans="1:32" ht="12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</row>
    <row r="227" spans="1:32" ht="12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</row>
    <row r="228" spans="1:32" ht="12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</row>
    <row r="229" spans="1:32" ht="12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</row>
    <row r="230" spans="1:32" ht="12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</row>
    <row r="231" spans="1:32" ht="12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</row>
    <row r="232" spans="1:32" ht="12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</row>
    <row r="233" spans="1:32" ht="12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</row>
    <row r="234" spans="1:32" ht="12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</row>
    <row r="235" spans="1:32" ht="12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</row>
    <row r="236" spans="1:32" ht="12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</row>
    <row r="237" spans="1:32" ht="12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</row>
    <row r="238" spans="1:32" ht="12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</row>
    <row r="239" spans="1:32" ht="12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</row>
    <row r="240" spans="1:32" ht="12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</row>
    <row r="241" spans="1:32" ht="12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</row>
    <row r="242" spans="1:32" ht="12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</row>
    <row r="243" spans="1:32" ht="12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</row>
    <row r="244" spans="1:32" ht="12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</row>
    <row r="245" spans="1:32" ht="12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</row>
    <row r="246" spans="1:32" ht="12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</row>
    <row r="247" spans="1:32" ht="12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</row>
    <row r="248" spans="1:32" ht="12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</row>
    <row r="249" spans="1:32" ht="12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</row>
    <row r="250" spans="1:32" ht="12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</row>
    <row r="251" spans="1:32" ht="12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</row>
    <row r="252" spans="1:32" ht="12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</row>
    <row r="253" spans="1:32" ht="12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</row>
    <row r="254" spans="1:32" ht="12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</row>
    <row r="255" spans="1:32" ht="12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</row>
    <row r="256" spans="1:32" ht="12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</row>
    <row r="257" spans="1:32" ht="12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</row>
    <row r="258" spans="1:32" ht="12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</row>
    <row r="259" spans="1:32" ht="12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</row>
    <row r="260" spans="1:32" ht="12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</row>
    <row r="261" spans="1:32" ht="12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</row>
    <row r="262" spans="1:32" ht="12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</row>
    <row r="263" spans="1:32" ht="12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</row>
    <row r="264" spans="1:32" ht="12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</row>
    <row r="265" spans="1:32" ht="12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</row>
    <row r="266" spans="1:32" ht="12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</row>
    <row r="267" spans="1:32" ht="12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</row>
    <row r="268" spans="1:32" ht="12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</row>
    <row r="269" spans="1:32" ht="12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</row>
    <row r="270" spans="1:32" ht="12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</row>
    <row r="271" spans="1:32" ht="12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</row>
    <row r="272" spans="1:32" ht="12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</row>
    <row r="273" spans="1:32" ht="12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</row>
    <row r="274" spans="1:32" ht="12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</row>
    <row r="275" spans="1:32" ht="12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</row>
    <row r="276" spans="1:32" ht="12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</row>
    <row r="277" spans="1:32" ht="12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</row>
    <row r="278" spans="1:32" ht="12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</row>
    <row r="279" spans="1:32" ht="12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</row>
    <row r="280" spans="1:32" ht="12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</row>
    <row r="281" spans="1:32" ht="12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</row>
    <row r="282" spans="1:32" ht="12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</row>
    <row r="283" spans="1:32" ht="12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</row>
    <row r="284" spans="1:32" ht="12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</row>
    <row r="285" spans="1:32" ht="12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</row>
    <row r="286" spans="1:32" ht="12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</row>
    <row r="287" spans="1:32" ht="12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</row>
    <row r="288" spans="1:32" ht="12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</row>
    <row r="289" spans="1:32" ht="12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</row>
    <row r="290" spans="1:32" ht="12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</row>
    <row r="291" spans="1:32" ht="12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</row>
    <row r="292" spans="1:32" ht="12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</row>
    <row r="293" spans="1:32" ht="12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</row>
    <row r="294" spans="1:32" ht="12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</row>
    <row r="295" spans="1:32" ht="12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</row>
    <row r="296" spans="1:32" ht="12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</row>
    <row r="297" spans="1:32" ht="12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</row>
    <row r="298" spans="1:32" ht="12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</row>
    <row r="299" spans="1:32" ht="12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</row>
    <row r="300" spans="1:32" ht="12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</row>
    <row r="301" spans="1:32" ht="12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</row>
    <row r="302" spans="1:32" ht="12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</row>
    <row r="303" spans="1:32" ht="12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</row>
    <row r="304" spans="1:32" ht="12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</row>
    <row r="305" spans="1:32" ht="12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</row>
    <row r="306" spans="1:32" ht="12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</row>
    <row r="307" spans="1:32" ht="12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</row>
    <row r="308" spans="1:32" ht="12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</row>
    <row r="309" spans="1:32" ht="12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</row>
    <row r="310" spans="1:32" ht="12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</row>
    <row r="311" spans="1:32" ht="12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</row>
    <row r="312" spans="1:32" ht="12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</row>
    <row r="313" spans="1:32" ht="12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</row>
    <row r="314" spans="1:32" ht="12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</row>
    <row r="315" spans="1:32" ht="12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</row>
    <row r="316" spans="1:32" ht="12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</row>
    <row r="317" spans="1:32" ht="12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</row>
    <row r="318" spans="1:32" ht="12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</row>
    <row r="319" spans="1:32" ht="12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</row>
    <row r="320" spans="1:32" ht="12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</row>
    <row r="321" spans="1:32" ht="12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</row>
    <row r="322" spans="1:32" ht="12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</row>
    <row r="323" spans="1:32" ht="12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</row>
    <row r="324" spans="1:32" ht="12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</row>
    <row r="325" spans="1:32" ht="12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</row>
    <row r="326" spans="1:32" ht="12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</row>
    <row r="327" spans="1:32" ht="12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</row>
    <row r="328" spans="1:32" ht="12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</row>
    <row r="329" spans="1:32" ht="12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</row>
    <row r="330" spans="1:32" ht="12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</row>
    <row r="331" spans="1:32" ht="12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</row>
    <row r="332" spans="1:32" ht="12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</row>
    <row r="333" spans="1:32" ht="12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</row>
    <row r="334" spans="1:32" ht="12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</row>
    <row r="335" spans="1:32" ht="12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</row>
    <row r="336" spans="1:32" ht="12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</row>
    <row r="337" spans="1:32" ht="12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</row>
    <row r="338" spans="1:32" ht="12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</row>
    <row r="339" spans="1:32" ht="12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</row>
    <row r="340" spans="1:32" ht="12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</row>
    <row r="341" spans="1:32" ht="12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</row>
    <row r="342" spans="1:32" ht="12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</row>
    <row r="343" spans="1:32" ht="12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</row>
    <row r="344" spans="1:32" ht="12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</row>
    <row r="345" spans="1:32" ht="12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</row>
    <row r="346" spans="1:32" ht="12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</row>
    <row r="347" spans="1:32" ht="12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</row>
    <row r="348" spans="1:32" ht="12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</row>
    <row r="349" spans="1:32" ht="12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</row>
    <row r="350" spans="1:32" ht="12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</row>
    <row r="351" spans="1:32" ht="12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</row>
    <row r="352" spans="1:32" ht="12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</row>
    <row r="353" spans="1:32" ht="12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</row>
    <row r="354" spans="1:32" ht="12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</row>
    <row r="355" spans="1:32" ht="12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</row>
    <row r="356" spans="1:32" ht="12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</row>
    <row r="357" spans="1:32" ht="12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</row>
    <row r="358" spans="1:32" ht="12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</row>
    <row r="359" spans="1:32" ht="12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</row>
    <row r="360" spans="1:32" ht="12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</row>
    <row r="361" spans="1:32" ht="12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</row>
    <row r="362" spans="1:32" ht="12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</row>
    <row r="363" spans="1:32" ht="12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</row>
    <row r="364" spans="1:32" ht="12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</row>
    <row r="365" spans="1:32" ht="12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</row>
    <row r="366" spans="1:32" ht="12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</row>
    <row r="367" spans="1:32" ht="12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</row>
    <row r="368" spans="1:32" ht="12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</row>
    <row r="369" spans="1:32" ht="12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</row>
    <row r="370" spans="1:32" ht="12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</row>
    <row r="371" spans="1:32" ht="12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</row>
    <row r="372" spans="1:32" ht="12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</row>
    <row r="373" spans="1:32" ht="12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</row>
    <row r="374" spans="1:32" ht="12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</row>
    <row r="375" spans="1:32" ht="12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</row>
    <row r="376" spans="1:32" ht="12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</row>
    <row r="377" spans="1:32" ht="12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</row>
    <row r="378" spans="1:32" ht="12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</row>
    <row r="379" spans="1:32" ht="12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</row>
    <row r="380" spans="1:32" ht="12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</row>
    <row r="381" spans="1:32" ht="12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</row>
    <row r="382" spans="1:32" ht="12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</row>
    <row r="383" spans="1:32" ht="12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</row>
    <row r="384" spans="1:32" ht="12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</row>
    <row r="385" spans="1:32" ht="12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</row>
    <row r="386" spans="1:32" ht="12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</row>
    <row r="387" spans="1:32" ht="12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</row>
    <row r="388" spans="1:32" ht="12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</row>
    <row r="389" spans="1:32" ht="12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</row>
    <row r="390" spans="1:32" ht="12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</row>
    <row r="391" spans="1:32" ht="12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</row>
    <row r="392" spans="1:32" ht="12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</row>
    <row r="393" spans="1:32" ht="12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</row>
    <row r="394" spans="1:32" ht="12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</row>
    <row r="395" spans="1:32" ht="12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</row>
    <row r="396" spans="1:32" ht="12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</row>
    <row r="397" spans="1:32" ht="12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</row>
    <row r="398" spans="1:32" ht="12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</row>
    <row r="399" spans="1:32" ht="12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</row>
    <row r="400" spans="1:32" ht="12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</row>
    <row r="401" spans="1:32" ht="12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</row>
    <row r="402" spans="1:32" ht="12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</row>
    <row r="403" spans="1:32" ht="12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</row>
    <row r="404" spans="1:32" ht="12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</row>
    <row r="405" spans="1:32" ht="12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</row>
    <row r="406" spans="1:32" ht="12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</row>
    <row r="407" spans="1:32" ht="12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</row>
    <row r="408" spans="1:32" ht="12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</row>
    <row r="409" spans="1:32" ht="12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</row>
    <row r="410" spans="1:32" ht="12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</row>
    <row r="411" spans="1:32" ht="12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</row>
    <row r="412" spans="1:32" ht="12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</row>
    <row r="413" spans="1:32" ht="12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</row>
    <row r="414" spans="1:32" ht="12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</row>
    <row r="415" spans="1:32" ht="12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</row>
    <row r="416" spans="1:32" ht="12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</row>
    <row r="417" spans="1:32" ht="12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</row>
    <row r="418" spans="1:32" ht="12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</row>
    <row r="419" spans="1:32" ht="12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</row>
    <row r="420" spans="1:32" ht="12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</row>
    <row r="421" spans="1:32" ht="12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</row>
    <row r="422" spans="1:32" ht="12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</row>
    <row r="423" spans="1:32" ht="12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</row>
    <row r="424" spans="1:32" ht="12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</row>
    <row r="425" spans="1:32" ht="12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</row>
    <row r="426" spans="1:32" ht="12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</row>
    <row r="427" spans="1:32" ht="12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</row>
    <row r="428" spans="1:32" ht="12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</row>
    <row r="429" spans="1:32" ht="12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</row>
    <row r="430" spans="1:32" ht="12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</row>
    <row r="431" spans="1:32" ht="12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</row>
    <row r="432" spans="1:32" ht="12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</row>
    <row r="433" spans="1:32" ht="12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</row>
    <row r="434" spans="1:32" ht="12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</row>
    <row r="435" spans="1:32" ht="12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</row>
    <row r="436" spans="1:32" ht="12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</row>
    <row r="437" spans="1:32" ht="12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</row>
    <row r="438" spans="1:32" ht="12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</row>
    <row r="439" spans="1:32" ht="12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</row>
    <row r="440" spans="1:32" ht="12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</row>
    <row r="441" spans="1:32" ht="12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</row>
    <row r="442" spans="1:32" ht="12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</row>
    <row r="443" spans="1:32" ht="12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</row>
    <row r="444" spans="1:32" ht="12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</row>
    <row r="445" spans="1:32" ht="12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</row>
    <row r="446" spans="1:32" ht="12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</row>
    <row r="447" spans="1:32" ht="12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</row>
    <row r="448" spans="1:32" ht="12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</row>
    <row r="449" spans="1:32" ht="12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</row>
    <row r="450" spans="1:32" ht="12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</row>
    <row r="451" spans="1:32" ht="12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</row>
    <row r="452" spans="1:32" ht="12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</row>
    <row r="453" spans="1:32" ht="12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</row>
    <row r="454" spans="1:32" ht="12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</row>
    <row r="455" spans="1:32" ht="12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</row>
    <row r="456" spans="1:32" ht="12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</row>
    <row r="457" spans="1:32" ht="12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</row>
    <row r="458" spans="1:32" ht="12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</row>
    <row r="459" spans="1:32" ht="12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</row>
    <row r="460" spans="1:32" ht="12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</row>
    <row r="461" spans="1:32" ht="12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</row>
    <row r="462" spans="1:32" ht="12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</row>
    <row r="463" spans="1:32" ht="12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</row>
    <row r="464" spans="1:32" ht="12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</row>
    <row r="465" spans="1:32" ht="12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</row>
    <row r="466" spans="1:32" ht="12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</row>
    <row r="467" spans="1:32" ht="12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</row>
    <row r="468" spans="1:32" ht="12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</row>
    <row r="469" spans="1:32" ht="12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</row>
    <row r="470" spans="1:32" ht="12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</row>
    <row r="471" spans="1:32" ht="12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</row>
    <row r="472" spans="1:32" ht="12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</row>
    <row r="473" spans="1:32" ht="12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</row>
    <row r="474" spans="1:32" ht="12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</row>
    <row r="475" spans="1:32" ht="12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</row>
    <row r="476" spans="1:32" ht="12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</row>
    <row r="477" spans="1:32" ht="12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</row>
    <row r="478" spans="1:32" ht="12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</row>
    <row r="479" spans="1:32" ht="12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</row>
    <row r="480" spans="1:32" ht="12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</row>
    <row r="481" spans="1:32" ht="12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</row>
    <row r="482" spans="1:32" ht="12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</row>
    <row r="483" spans="1:32" ht="12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</row>
    <row r="484" spans="1:32" ht="12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</row>
    <row r="485" spans="1:32" ht="12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</row>
    <row r="486" spans="1:32" ht="12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</row>
    <row r="487" spans="1:32" ht="12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</row>
    <row r="488" spans="1:32" ht="12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</row>
    <row r="489" spans="1:32" ht="12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</row>
    <row r="490" spans="1:32" ht="12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</row>
    <row r="491" spans="1:32" ht="12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</row>
    <row r="492" spans="1:32" ht="12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</row>
    <row r="493" spans="1:32" ht="12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</row>
    <row r="494" spans="1:32" ht="12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</row>
    <row r="495" spans="1:32" ht="12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</row>
    <row r="496" spans="1:32" ht="12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</row>
    <row r="497" spans="1:32" ht="12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</row>
    <row r="498" spans="1:32" ht="12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</row>
    <row r="499" spans="1:32" ht="12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</row>
    <row r="500" spans="1:32" ht="12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</row>
    <row r="501" spans="1:32" ht="12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</row>
    <row r="502" spans="1:32" ht="12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</row>
    <row r="503" spans="1:32" ht="12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</row>
    <row r="504" spans="1:32" ht="12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</row>
    <row r="505" spans="1:32" ht="12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</row>
    <row r="506" spans="1:32" ht="12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</row>
    <row r="507" spans="1:32" ht="12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</row>
    <row r="508" spans="1:32" ht="12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</row>
    <row r="509" spans="1:32" ht="12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</row>
    <row r="510" spans="1:32" ht="12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</row>
    <row r="511" spans="1:32" ht="12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</row>
    <row r="512" spans="1:32" ht="12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</row>
    <row r="513" spans="1:32" ht="12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</row>
    <row r="514" spans="1:32" ht="12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</row>
    <row r="515" spans="1:32" ht="12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</row>
    <row r="516" spans="1:32" ht="12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</row>
    <row r="517" spans="1:32" ht="12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</row>
    <row r="518" spans="1:32" ht="12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</row>
    <row r="519" spans="1:32" ht="12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</row>
    <row r="520" spans="1:32" ht="12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</row>
    <row r="521" spans="1:32" ht="12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</row>
    <row r="522" spans="1:32" ht="12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</row>
    <row r="523" spans="1:32" ht="12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</row>
    <row r="524" spans="1:32" ht="12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</row>
    <row r="525" spans="1:32" ht="12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</row>
    <row r="526" spans="1:32" ht="12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</row>
    <row r="527" spans="1:32" ht="12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</row>
    <row r="528" spans="1:32" ht="12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</row>
    <row r="529" spans="1:32" ht="12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</row>
    <row r="530" spans="1:32" ht="12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</row>
    <row r="531" spans="1:32" ht="12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</row>
    <row r="532" spans="1:32" ht="12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</row>
    <row r="533" spans="1:32" ht="12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</row>
    <row r="534" spans="1:32" ht="12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</row>
    <row r="535" spans="1:32" ht="12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</row>
    <row r="536" spans="1:32" ht="12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</row>
    <row r="537" spans="1:32" ht="12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</row>
    <row r="538" spans="1:32" ht="12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</row>
    <row r="539" spans="1:32" ht="12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</row>
    <row r="540" spans="1:32" ht="12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</row>
    <row r="541" spans="1:32" ht="12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</row>
    <row r="542" spans="1:32" ht="12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</row>
    <row r="543" spans="1:32" ht="12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</row>
    <row r="544" spans="1:32" ht="12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</row>
    <row r="545" spans="1:32" ht="12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</row>
    <row r="546" spans="1:32" ht="12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</row>
    <row r="547" spans="1:32" ht="12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</row>
    <row r="548" spans="1:32" ht="12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</row>
    <row r="549" spans="1:32" ht="12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</row>
    <row r="550" spans="1:32" ht="12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</row>
    <row r="551" spans="1:32" ht="12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</row>
    <row r="552" spans="1:32" ht="12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</row>
    <row r="553" spans="1:32" ht="12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</row>
    <row r="554" spans="1:32" ht="12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</row>
    <row r="555" spans="1:32" ht="12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</row>
    <row r="556" spans="1:32" ht="12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</row>
    <row r="557" spans="1:32" ht="12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</row>
    <row r="558" spans="1:32" ht="12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</row>
    <row r="559" spans="1:32" ht="12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</row>
    <row r="560" spans="1:32" ht="12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</row>
    <row r="561" spans="1:32" ht="12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</row>
    <row r="562" spans="1:32" ht="12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</row>
    <row r="563" spans="1:32" ht="12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</row>
    <row r="564" spans="1:32" ht="12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</row>
    <row r="565" spans="1:32" ht="12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</row>
    <row r="566" spans="1:32" ht="12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</row>
    <row r="567" spans="1:32" ht="12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</row>
    <row r="568" spans="1:32" ht="12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</row>
    <row r="569" spans="1:32" ht="12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</row>
    <row r="570" spans="1:32" ht="12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</row>
    <row r="571" spans="1:32" ht="12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</row>
    <row r="572" spans="1:32" ht="12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</row>
    <row r="573" spans="1:32" ht="12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</row>
    <row r="574" spans="1:32" ht="12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</row>
    <row r="575" spans="1:32" ht="12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</row>
    <row r="576" spans="1:32" ht="12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</row>
    <row r="577" spans="1:32" ht="12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</row>
    <row r="578" spans="1:32" ht="12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</row>
    <row r="579" spans="1:32" ht="12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</row>
    <row r="580" spans="1:32" ht="12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</row>
    <row r="581" spans="1:32" ht="12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</row>
    <row r="582" spans="1:32" ht="12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</row>
    <row r="583" spans="1:32" ht="12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</row>
    <row r="584" spans="1:32" ht="12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</row>
    <row r="585" spans="1:32" ht="12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</row>
    <row r="586" spans="1:32" ht="12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</row>
    <row r="587" spans="1:32" ht="12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</row>
    <row r="588" spans="1:32" ht="12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</row>
    <row r="589" spans="1:32" ht="12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</row>
    <row r="590" spans="1:32" ht="12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</row>
    <row r="591" spans="1:32" ht="12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</row>
    <row r="592" spans="1:32" ht="12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</row>
    <row r="593" spans="1:32" ht="12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</row>
    <row r="594" spans="1:32" ht="12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</row>
    <row r="595" spans="1:32" ht="12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</row>
    <row r="596" spans="1:32" ht="12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</row>
    <row r="597" spans="1:32" ht="12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</row>
    <row r="598" spans="1:32" ht="12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</row>
    <row r="599" spans="1:32" ht="12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</row>
    <row r="600" spans="1:32" ht="12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</row>
    <row r="601" spans="1:32" ht="12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</row>
    <row r="602" spans="1:32" ht="12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</row>
    <row r="603" spans="1:32" ht="12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</row>
    <row r="604" spans="1:32" ht="12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</row>
    <row r="605" spans="1:32" ht="12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</row>
    <row r="606" spans="1:32" ht="12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</row>
    <row r="607" spans="1:32" ht="12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</row>
    <row r="608" spans="1:32" ht="12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</row>
    <row r="609" spans="1:32" ht="12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</row>
    <row r="610" spans="1:32" ht="12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</row>
    <row r="611" spans="1:32" ht="12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</row>
    <row r="612" spans="1:32" ht="12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</row>
    <row r="613" spans="1:32" ht="12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</row>
    <row r="614" spans="1:32" ht="12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</row>
    <row r="615" spans="1:32" ht="12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</row>
    <row r="616" spans="1:32" ht="12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</row>
    <row r="617" spans="1:32" ht="12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</row>
    <row r="618" spans="1:32" ht="12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</row>
    <row r="619" spans="1:32" ht="12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</row>
    <row r="620" spans="1:32" ht="12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</row>
    <row r="621" spans="1:32" ht="12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</row>
    <row r="622" spans="1:32" ht="12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</row>
    <row r="623" spans="1:32" ht="12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</row>
    <row r="624" spans="1:32" ht="12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</row>
    <row r="625" spans="1:32" ht="12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</row>
    <row r="626" spans="1:32" ht="12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</row>
    <row r="627" spans="1:32" ht="12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</row>
    <row r="628" spans="1:32" ht="12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</row>
    <row r="629" spans="1:32" ht="12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</row>
    <row r="630" spans="1:32" ht="12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</row>
    <row r="631" spans="1:32" ht="12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</row>
    <row r="632" spans="1:32" ht="12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</row>
    <row r="633" spans="1:32" ht="12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</row>
    <row r="634" spans="1:32" ht="12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</row>
    <row r="635" spans="1:32" ht="12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</row>
    <row r="636" spans="1:32" ht="12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</row>
    <row r="637" spans="1:32" ht="12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</row>
    <row r="638" spans="1:32" ht="12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</row>
    <row r="639" spans="1:32" ht="12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</row>
    <row r="640" spans="1:32" ht="12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</row>
    <row r="641" spans="1:32" ht="12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</row>
    <row r="642" spans="1:32" ht="12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</row>
    <row r="643" spans="1:32" ht="12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</row>
    <row r="644" spans="1:32" ht="12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</row>
    <row r="645" spans="1:32" ht="12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</row>
    <row r="646" spans="1:32" ht="12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</row>
    <row r="647" spans="1:32" ht="12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</row>
    <row r="648" spans="1:32" ht="12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</row>
    <row r="649" spans="1:32" ht="12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</row>
    <row r="650" spans="1:32" ht="12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</row>
    <row r="651" spans="1:32" ht="12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</row>
    <row r="652" spans="1:32" ht="12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</row>
    <row r="653" spans="1:32" ht="12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</row>
    <row r="654" spans="1:32" ht="12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</row>
    <row r="655" spans="1:32" ht="12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</row>
    <row r="656" spans="1:32" ht="12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</row>
    <row r="657" spans="1:32" ht="12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</row>
    <row r="658" spans="1:32" ht="12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</row>
    <row r="659" spans="1:32" ht="12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</row>
    <row r="660" spans="1:32" ht="12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</row>
    <row r="661" spans="1:32" ht="12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</row>
    <row r="662" spans="1:32" ht="12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</row>
    <row r="663" spans="1:32" ht="12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</row>
    <row r="664" spans="1:32" ht="12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</row>
    <row r="665" spans="1:32" ht="12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</row>
    <row r="666" spans="1:32" ht="12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</row>
    <row r="667" spans="1:32" ht="12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</row>
    <row r="668" spans="1:32" ht="12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</row>
    <row r="669" spans="1:32" ht="12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</row>
    <row r="670" spans="1:32" ht="12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</row>
    <row r="671" spans="1:32" ht="12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</row>
    <row r="672" spans="1:32" ht="12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</row>
    <row r="673" spans="1:32" ht="12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</row>
    <row r="674" spans="1:32" ht="12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</row>
    <row r="675" spans="1:32" ht="12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</row>
    <row r="676" spans="1:32" ht="12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</row>
    <row r="677" spans="1:32" ht="12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</row>
    <row r="678" spans="1:32" ht="12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</row>
    <row r="679" spans="1:32" ht="12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</row>
    <row r="680" spans="1:32" ht="12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</row>
    <row r="681" spans="1:32" ht="12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</row>
    <row r="682" spans="1:32" ht="12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</row>
    <row r="683" spans="1:32" ht="12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</row>
    <row r="684" spans="1:32" ht="12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</row>
    <row r="685" spans="1:32" ht="12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</row>
    <row r="686" spans="1:32" ht="12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</row>
    <row r="687" spans="1:32" ht="12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</row>
    <row r="688" spans="1:32" ht="12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</row>
    <row r="689" spans="1:32" ht="12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</row>
    <row r="690" spans="1:32" ht="12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</row>
    <row r="691" spans="1:32" ht="12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</row>
    <row r="692" spans="1:32" ht="12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</row>
    <row r="693" spans="1:32" ht="12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</row>
    <row r="694" spans="1:32" ht="12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</row>
    <row r="695" spans="1:32" ht="12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</row>
    <row r="696" spans="1:32" ht="12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</row>
    <row r="697" spans="1:32" ht="12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</row>
    <row r="698" spans="1:32" ht="12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</row>
    <row r="699" spans="1:32" ht="12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</row>
    <row r="700" spans="1:32" ht="12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</row>
    <row r="701" spans="1:32" ht="12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</row>
    <row r="702" spans="1:32" ht="12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</row>
    <row r="703" spans="1:32" ht="12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</row>
    <row r="704" spans="1:32" ht="12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</row>
    <row r="705" spans="1:32" ht="12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</row>
    <row r="706" spans="1:32" ht="12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</row>
    <row r="707" spans="1:32" ht="12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</row>
    <row r="708" spans="1:32" ht="12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</row>
    <row r="709" spans="1:32" ht="12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</row>
    <row r="710" spans="1:32" ht="12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</row>
    <row r="711" spans="1:32" ht="12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</row>
    <row r="712" spans="1:32" ht="12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</row>
    <row r="713" spans="1:32" ht="12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</row>
    <row r="714" spans="1:32" ht="12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</row>
    <row r="715" spans="1:32" ht="12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</row>
    <row r="716" spans="1:32" ht="12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</row>
    <row r="717" spans="1:32" ht="12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</row>
    <row r="718" spans="1:32" ht="12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</row>
    <row r="719" spans="1:32" ht="12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</row>
    <row r="720" spans="1:32" ht="12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</row>
    <row r="721" spans="1:32" ht="12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</row>
    <row r="722" spans="1:32" ht="12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</row>
    <row r="723" spans="1:32" ht="12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</row>
    <row r="724" spans="1:32" ht="12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</row>
    <row r="725" spans="1:32" ht="12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</row>
    <row r="726" spans="1:32" ht="12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</row>
    <row r="727" spans="1:32" ht="12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</row>
    <row r="728" spans="1:32" ht="12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</row>
    <row r="729" spans="1:32" ht="12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</row>
    <row r="730" spans="1:32" ht="12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</row>
    <row r="731" spans="1:32" ht="12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</row>
    <row r="732" spans="1:32" ht="12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</row>
    <row r="733" spans="1:32" ht="12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</row>
    <row r="734" spans="1:32" ht="12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</row>
    <row r="735" spans="1:32" ht="12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</row>
    <row r="736" spans="1:32" ht="12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</row>
    <row r="737" spans="1:32" ht="12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</row>
    <row r="738" spans="1:32" ht="12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</row>
    <row r="739" spans="1:32" ht="12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</row>
    <row r="740" spans="1:32" ht="12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</row>
    <row r="741" spans="1:32" ht="12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</row>
    <row r="742" spans="1:32" ht="12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</row>
    <row r="743" spans="1:32" ht="12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</row>
    <row r="744" spans="1:32" ht="12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</row>
    <row r="745" spans="1:32" ht="12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</row>
    <row r="746" spans="1:32" ht="12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</row>
    <row r="747" spans="1:32" ht="12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</row>
    <row r="748" spans="1:32" ht="12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</row>
    <row r="749" spans="1:32" ht="12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</row>
    <row r="750" spans="1:32" ht="12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</row>
    <row r="751" spans="1:32" ht="12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</row>
    <row r="752" spans="1:32" ht="12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</row>
    <row r="753" spans="1:32" ht="12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</row>
    <row r="754" spans="1:32" ht="12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</row>
    <row r="755" spans="1:32" ht="12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</row>
    <row r="756" spans="1:32" ht="12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</row>
    <row r="757" spans="1:32" ht="12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</row>
    <row r="758" spans="1:32" ht="12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</row>
    <row r="759" spans="1:32" ht="12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</row>
    <row r="760" spans="1:32" ht="12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</row>
    <row r="761" spans="1:32" ht="12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</row>
    <row r="762" spans="1:32" ht="12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</row>
    <row r="763" spans="1:32" ht="12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</row>
    <row r="764" spans="1:32" ht="12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</row>
    <row r="765" spans="1:32" ht="12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</row>
    <row r="766" spans="1:32" ht="12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</row>
    <row r="767" spans="1:32" ht="12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</row>
    <row r="768" spans="1:32" ht="12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</row>
    <row r="769" spans="1:32" ht="12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</row>
    <row r="770" spans="1:32" ht="12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</row>
    <row r="771" spans="1:32" ht="12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</row>
    <row r="772" spans="1:32" ht="12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</row>
    <row r="773" spans="1:32" ht="12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</row>
    <row r="774" spans="1:32" ht="12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</row>
    <row r="775" spans="1:32" ht="12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</row>
    <row r="776" spans="1:32" ht="12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</row>
    <row r="777" spans="1:32" ht="12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</row>
    <row r="778" spans="1:32" ht="12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</row>
    <row r="779" spans="1:32" ht="12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</row>
    <row r="780" spans="1:32" ht="12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</row>
    <row r="781" spans="1:32" ht="12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</row>
    <row r="782" spans="1:32" ht="12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</row>
    <row r="783" spans="1:32" ht="12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</row>
    <row r="784" spans="1:32" ht="12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</row>
    <row r="785" spans="1:32" ht="12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</row>
    <row r="786" spans="1:32" ht="12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</row>
    <row r="787" spans="1:32" ht="12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</row>
    <row r="788" spans="1:32" ht="12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</row>
    <row r="789" spans="1:32" ht="12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</row>
    <row r="790" spans="1:32" ht="12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</row>
    <row r="791" spans="1:32" ht="12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</row>
    <row r="792" spans="1:32" ht="12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</row>
    <row r="793" spans="1:32" ht="12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</row>
    <row r="794" spans="1:32" ht="12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</row>
    <row r="795" spans="1:32" ht="12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</row>
    <row r="796" spans="1:32" ht="12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</row>
    <row r="797" spans="1:32" ht="12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</row>
    <row r="798" spans="1:32" ht="12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</row>
    <row r="799" spans="1:32" ht="12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</row>
    <row r="800" spans="1:32" ht="12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</row>
    <row r="801" spans="1:32" ht="12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</row>
    <row r="802" spans="1:32" ht="12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</row>
    <row r="803" spans="1:32" ht="12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</row>
    <row r="804" spans="1:32" ht="12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</row>
    <row r="805" spans="1:32" ht="12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</row>
    <row r="806" spans="1:32" ht="12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</row>
    <row r="807" spans="1:32" ht="12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</row>
    <row r="808" spans="1:32" ht="12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</row>
    <row r="809" spans="1:32" ht="12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</row>
    <row r="810" spans="1:32" ht="12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</row>
    <row r="811" spans="1:32" ht="12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</row>
    <row r="812" spans="1:32" ht="12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</row>
    <row r="813" spans="1:32" ht="12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</row>
    <row r="814" spans="1:32" ht="12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</row>
    <row r="815" spans="1:32" ht="12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</row>
    <row r="816" spans="1:32" ht="12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</row>
    <row r="817" spans="1:32" ht="12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</row>
    <row r="818" spans="1:32" ht="12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</row>
    <row r="819" spans="1:32" ht="12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</row>
    <row r="820" spans="1:32" ht="12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</row>
    <row r="821" spans="1:32" ht="12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</row>
    <row r="822" spans="1:32" ht="12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</row>
    <row r="823" spans="1:32" ht="12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</row>
    <row r="824" spans="1:32" ht="12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</row>
    <row r="825" spans="1:32" ht="12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</row>
    <row r="826" spans="1:32" ht="12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</row>
    <row r="827" spans="1:32" ht="12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</row>
    <row r="828" spans="1:32" ht="12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</row>
    <row r="829" spans="1:32" ht="12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</row>
    <row r="830" spans="1:32" ht="12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</row>
    <row r="831" spans="1:32" ht="12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</row>
    <row r="832" spans="1:32" ht="12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</row>
    <row r="833" spans="1:32" ht="12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</row>
    <row r="834" spans="1:32" ht="12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</row>
    <row r="835" spans="1:32" ht="12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</row>
    <row r="836" spans="1:32" ht="12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</row>
    <row r="837" spans="1:32" ht="12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</row>
    <row r="838" spans="1:32" ht="12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</row>
    <row r="839" spans="1:32" ht="12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</row>
    <row r="840" spans="1:32" ht="12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</row>
    <row r="841" spans="1:32" ht="12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</row>
    <row r="842" spans="1:32" ht="12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</row>
    <row r="843" spans="1:32" ht="12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</row>
    <row r="844" spans="1:32" ht="12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</row>
    <row r="845" spans="1:32" ht="12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</row>
    <row r="846" spans="1:32" ht="12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</row>
    <row r="847" spans="1:32" ht="12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</row>
    <row r="848" spans="1:32" ht="12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</row>
    <row r="849" spans="1:32" ht="12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</row>
    <row r="850" spans="1:32" ht="12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</row>
    <row r="851" spans="1:32" ht="12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</row>
    <row r="852" spans="1:32" ht="12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</row>
    <row r="853" spans="1:32" ht="12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</row>
    <row r="854" spans="1:32" ht="12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</row>
    <row r="855" spans="1:32" ht="12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</row>
    <row r="856" spans="1:32" ht="12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</row>
    <row r="857" spans="1:32" ht="12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</row>
    <row r="858" spans="1:32" ht="12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</row>
    <row r="859" spans="1:32" ht="12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</row>
    <row r="860" spans="1:32" ht="12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</row>
    <row r="861" spans="1:32" ht="12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</row>
    <row r="862" spans="1:32" ht="12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</row>
    <row r="863" spans="1:32" ht="12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</row>
    <row r="864" spans="1:32" ht="12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</row>
    <row r="865" spans="1:32" ht="12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</row>
    <row r="866" spans="1:32" ht="12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</row>
    <row r="867" spans="1:32" ht="12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</row>
    <row r="868" spans="1:32" ht="12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</row>
    <row r="869" spans="1:32" ht="12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</row>
    <row r="870" spans="1:32" ht="12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</row>
    <row r="871" spans="1:32" ht="12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</row>
    <row r="872" spans="1:32" ht="12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</row>
    <row r="873" spans="1:32" ht="12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</row>
    <row r="874" spans="1:32" ht="12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</row>
    <row r="875" spans="1:32" ht="12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</row>
    <row r="876" spans="1:32" ht="12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</row>
    <row r="877" spans="1:32" ht="12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</row>
    <row r="878" spans="1:32" ht="12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</row>
    <row r="879" spans="1:32" ht="12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</row>
    <row r="880" spans="1:32" ht="12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</row>
    <row r="881" spans="1:32" ht="12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</row>
    <row r="882" spans="1:32" ht="12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</row>
    <row r="883" spans="1:32" ht="12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</row>
    <row r="884" spans="1:32" ht="12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</row>
    <row r="885" spans="1:32" ht="12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</row>
    <row r="886" spans="1:32" ht="12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</row>
    <row r="887" spans="1:32" ht="12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</row>
    <row r="888" spans="1:32" ht="12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</row>
    <row r="889" spans="1:32" ht="12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</row>
    <row r="890" spans="1:32" ht="12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</row>
    <row r="891" spans="1:32" ht="12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</row>
    <row r="892" spans="1:32" ht="12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</row>
    <row r="893" spans="1:32" ht="12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</row>
    <row r="894" spans="1:32" ht="12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</row>
    <row r="895" spans="1:32" ht="12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</row>
    <row r="896" spans="1:32" ht="12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</row>
    <row r="897" spans="1:32" ht="12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</row>
    <row r="898" spans="1:32" ht="12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</row>
    <row r="899" spans="1:32" ht="12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</row>
    <row r="900" spans="1:32" ht="12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</row>
    <row r="901" spans="1:32" ht="12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</row>
    <row r="902" spans="1:32" ht="12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</row>
    <row r="903" spans="1:32" ht="12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</row>
    <row r="904" spans="1:32" ht="12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</row>
    <row r="905" spans="1:32" ht="12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</row>
    <row r="906" spans="1:32" ht="12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</row>
    <row r="907" spans="1:32" ht="12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</row>
    <row r="908" spans="1:32" ht="12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</row>
    <row r="909" spans="1:32" ht="12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</row>
    <row r="910" spans="1:32" ht="12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</row>
    <row r="911" spans="1:32" ht="12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</row>
    <row r="912" spans="1:32" ht="12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</row>
    <row r="913" spans="1:32" ht="12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</row>
    <row r="914" spans="1:32" ht="12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</row>
    <row r="915" spans="1:32" ht="12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</row>
    <row r="916" spans="1:32" ht="12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</row>
    <row r="917" spans="1:32" ht="12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</row>
    <row r="918" spans="1:32" ht="12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</row>
    <row r="919" spans="1:32" ht="12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</row>
    <row r="920" spans="1:32" ht="12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</row>
    <row r="921" spans="1:32" ht="12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</row>
    <row r="922" spans="1:32" ht="12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</row>
    <row r="923" spans="1:32" ht="12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</row>
    <row r="924" spans="1:32" ht="12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</row>
    <row r="925" spans="1:32" ht="12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</row>
    <row r="926" spans="1:32" ht="12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</row>
    <row r="927" spans="1:32" ht="12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</row>
    <row r="928" spans="1:32" ht="12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</row>
    <row r="929" spans="1:32" ht="12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</row>
    <row r="930" spans="1:32" ht="12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</row>
    <row r="931" spans="1:32" ht="12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</row>
    <row r="932" spans="1:32" ht="12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</row>
    <row r="933" spans="1:32" ht="12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</row>
    <row r="934" spans="1:32" ht="12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</row>
    <row r="935" spans="1:32" ht="12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</row>
    <row r="936" spans="1:32" ht="12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</row>
    <row r="937" spans="1:32" ht="12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</row>
    <row r="938" spans="1:32" ht="12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</row>
    <row r="939" spans="1:32" ht="12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</row>
    <row r="940" spans="1:32" ht="12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</row>
    <row r="941" spans="1:32" ht="12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</row>
    <row r="942" spans="1:32" ht="12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</row>
    <row r="943" spans="1:32" ht="12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</row>
    <row r="944" spans="1:32" ht="12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</row>
    <row r="945" spans="1:32" ht="12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</row>
    <row r="946" spans="1:32" ht="12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</row>
    <row r="947" spans="1:32" ht="12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</row>
    <row r="948" spans="1:32" ht="12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</row>
    <row r="949" spans="1:32" ht="12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</row>
    <row r="950" spans="1:32" ht="12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</row>
    <row r="951" spans="1:32" ht="12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</row>
    <row r="952" spans="1:32" ht="12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</row>
    <row r="953" spans="1:32" ht="12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</row>
    <row r="954" spans="1:32" ht="12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</row>
    <row r="955" spans="1:32" ht="12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</row>
    <row r="956" spans="1:32" ht="12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</row>
    <row r="957" spans="1:32" ht="12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</row>
    <row r="958" spans="1:32" ht="12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</row>
    <row r="959" spans="1:32" ht="12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</row>
    <row r="960" spans="1:32" ht="12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</row>
    <row r="961" spans="1:32" ht="12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</row>
    <row r="962" spans="1:32" ht="12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</row>
    <row r="963" spans="1:32" ht="12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</row>
    <row r="964" spans="1:32" ht="12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</row>
    <row r="965" spans="1:32" ht="12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</row>
    <row r="966" spans="1:32" ht="12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</row>
    <row r="967" spans="1:32" ht="12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</row>
    <row r="968" spans="1:32" ht="12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</row>
    <row r="969" spans="1:32" ht="12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</row>
    <row r="970" spans="1:32" ht="12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</row>
    <row r="971" spans="1:32" ht="12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</row>
    <row r="972" spans="1:32" ht="12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</row>
    <row r="973" spans="1:32" ht="12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</row>
    <row r="974" spans="1:32" ht="12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</row>
    <row r="975" spans="1:32" ht="12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</row>
    <row r="976" spans="1:32" ht="12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</row>
    <row r="977" spans="1:32" ht="12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</row>
    <row r="978" spans="1:32" ht="12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</row>
    <row r="979" spans="1:32" ht="12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</row>
    <row r="980" spans="1:32" ht="12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</row>
    <row r="981" spans="1:32" ht="12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</row>
    <row r="982" spans="1:32" ht="12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</row>
    <row r="983" spans="1:32" ht="12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</row>
    <row r="984" spans="1:32" ht="12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</row>
    <row r="985" spans="1:32" ht="12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</row>
    <row r="986" spans="1:32" ht="12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</row>
    <row r="987" spans="1:32" ht="12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</row>
    <row r="988" spans="1:32" ht="12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</row>
    <row r="989" spans="1:32" ht="12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</row>
    <row r="990" spans="1:32" ht="12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</row>
    <row r="991" spans="1:32" ht="12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</row>
    <row r="992" spans="1:32" ht="12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</row>
    <row r="993" spans="1:32" ht="12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</row>
    <row r="994" spans="1:32" ht="12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</row>
    <row r="995" spans="1:32" ht="12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</row>
    <row r="996" spans="1:32" ht="12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</row>
    <row r="997" spans="1:32" ht="12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</row>
    <row r="998" spans="1:32" ht="12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</row>
    <row r="999" spans="1:32" ht="12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</row>
    <row r="1000" spans="1:32" ht="12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</row>
    <row r="1001" spans="1:32" ht="12.75" customHeight="1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</row>
    <row r="1002" spans="1:32" ht="12.75" customHeight="1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F1002" s="37"/>
    </row>
    <row r="1003" spans="1:32" ht="12.75" customHeight="1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F1003" s="37"/>
    </row>
    <row r="1004" spans="1:32" ht="12.75" customHeight="1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F1004" s="37"/>
    </row>
    <row r="1005" spans="1:32" ht="12.75" customHeight="1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</row>
    <row r="1006" spans="1:32" ht="12.75" customHeight="1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</row>
    <row r="1007" spans="1:32" ht="12.75" customHeight="1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</row>
    <row r="1008" spans="1:32" ht="12.75" customHeight="1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</row>
    <row r="1009" spans="1:32" ht="12.75" customHeight="1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</row>
    <row r="1010" spans="1:32" ht="12.75" customHeight="1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F1010" s="37"/>
    </row>
    <row r="1011" spans="1:32" ht="12.75" customHeight="1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</row>
    <row r="1012" spans="1:32" ht="12.75" customHeight="1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</row>
    <row r="1013" spans="1:32" ht="12.75" customHeight="1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</row>
    <row r="1014" spans="1:32" ht="12.75" customHeight="1">
      <c r="A1014" s="37"/>
      <c r="B1014" s="37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F1014" s="37"/>
    </row>
  </sheetData>
  <mergeCells count="12">
    <mergeCell ref="A7:A9"/>
    <mergeCell ref="B7:B9"/>
    <mergeCell ref="B4:L4"/>
    <mergeCell ref="A5:L5"/>
    <mergeCell ref="E7:E9"/>
    <mergeCell ref="J7:J9"/>
    <mergeCell ref="B78:L78"/>
    <mergeCell ref="K7:K9"/>
    <mergeCell ref="L7:L9"/>
    <mergeCell ref="K1:L1"/>
    <mergeCell ref="K2:L2"/>
    <mergeCell ref="K3:L3"/>
  </mergeCells>
  <pageMargins left="0.25" right="0.25" top="0.75" bottom="0.75" header="0" footer="0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4"/>
  <sheetViews>
    <sheetView workbookViewId="0">
      <selection sqref="A1:N79"/>
    </sheetView>
  </sheetViews>
  <sheetFormatPr defaultColWidth="14.42578125" defaultRowHeight="15" customHeight="1"/>
  <cols>
    <col min="1" max="1" width="7" style="131" customWidth="1"/>
    <col min="2" max="2" width="55.42578125" style="131" customWidth="1"/>
    <col min="3" max="3" width="12.42578125" style="131" customWidth="1"/>
    <col min="4" max="4" width="10.5703125" style="131" customWidth="1"/>
    <col min="5" max="5" width="10.42578125" style="131" customWidth="1"/>
    <col min="6" max="7" width="10.85546875" style="131" customWidth="1"/>
    <col min="8" max="8" width="10.28515625" style="131" customWidth="1"/>
    <col min="9" max="11" width="11.5703125" style="131" customWidth="1"/>
    <col min="12" max="12" width="18.85546875" style="131" customWidth="1"/>
    <col min="13" max="13" width="11.28515625" style="131" customWidth="1"/>
    <col min="14" max="14" width="27" style="131" customWidth="1"/>
    <col min="15" max="34" width="8" style="131" customWidth="1"/>
    <col min="35" max="16384" width="14.42578125" style="131"/>
  </cols>
  <sheetData>
    <row r="1" spans="1:34" ht="78.7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83" t="s">
        <v>163</v>
      </c>
      <c r="N1" s="164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42" customHeight="1">
      <c r="A2" s="35"/>
      <c r="B2" s="36"/>
      <c r="C2" s="36"/>
      <c r="D2" s="38"/>
      <c r="E2" s="36"/>
      <c r="F2" s="36"/>
      <c r="G2" s="36"/>
      <c r="H2" s="36"/>
      <c r="I2" s="36"/>
      <c r="J2" s="36"/>
      <c r="K2" s="36"/>
      <c r="L2" s="36"/>
      <c r="M2" s="183" t="s">
        <v>164</v>
      </c>
      <c r="N2" s="164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12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83" t="s">
        <v>161</v>
      </c>
      <c r="N3" s="184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18.75" customHeight="1">
      <c r="A4" s="35"/>
      <c r="B4" s="186" t="s">
        <v>2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18.75" customHeight="1">
      <c r="A5" s="186" t="s">
        <v>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ht="19.5" customHeight="1" thickBot="1">
      <c r="A6" s="35"/>
      <c r="B6" s="40"/>
      <c r="C6" s="40"/>
      <c r="D6" s="40"/>
      <c r="E6" s="133" t="s">
        <v>4</v>
      </c>
      <c r="F6" s="133"/>
      <c r="G6" s="133"/>
      <c r="H6" s="40"/>
      <c r="I6" s="40"/>
      <c r="J6" s="40"/>
      <c r="K6" s="40"/>
      <c r="L6" s="40"/>
      <c r="M6" s="40"/>
      <c r="N6" s="40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12.75" customHeight="1">
      <c r="A7" s="185" t="s">
        <v>5</v>
      </c>
      <c r="B7" s="181" t="s">
        <v>6</v>
      </c>
      <c r="C7" s="132" t="s">
        <v>122</v>
      </c>
      <c r="D7" s="132"/>
      <c r="E7" s="181" t="s">
        <v>123</v>
      </c>
      <c r="F7" s="132"/>
      <c r="G7" s="132"/>
      <c r="H7" s="132"/>
      <c r="I7" s="132"/>
      <c r="J7" s="132"/>
      <c r="K7" s="132"/>
      <c r="L7" s="181" t="s">
        <v>8</v>
      </c>
      <c r="M7" s="181" t="s">
        <v>9</v>
      </c>
      <c r="N7" s="182" t="s">
        <v>10</v>
      </c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12.75" customHeight="1">
      <c r="A8" s="176"/>
      <c r="B8" s="166"/>
      <c r="C8" s="42" t="s">
        <v>124</v>
      </c>
      <c r="D8" s="42"/>
      <c r="E8" s="166"/>
      <c r="F8" s="42"/>
      <c r="G8" s="42"/>
      <c r="H8" s="43"/>
      <c r="I8" s="43"/>
      <c r="J8" s="43"/>
      <c r="K8" s="43"/>
      <c r="L8" s="166"/>
      <c r="M8" s="166"/>
      <c r="N8" s="169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55.5" customHeight="1">
      <c r="A9" s="177"/>
      <c r="B9" s="167"/>
      <c r="C9" s="44" t="s">
        <v>125</v>
      </c>
      <c r="D9" s="45">
        <v>44601</v>
      </c>
      <c r="E9" s="167"/>
      <c r="F9" s="46">
        <v>44632</v>
      </c>
      <c r="G9" s="47" t="s">
        <v>123</v>
      </c>
      <c r="H9" s="125">
        <v>44671</v>
      </c>
      <c r="I9" s="48" t="str">
        <f t="shared" ref="I9:I25" si="0">G9</f>
        <v>Всього</v>
      </c>
      <c r="J9" s="143">
        <v>44734</v>
      </c>
      <c r="K9" s="137" t="s">
        <v>123</v>
      </c>
      <c r="L9" s="167"/>
      <c r="M9" s="167"/>
      <c r="N9" s="170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ht="18.75" customHeight="1">
      <c r="A10" s="49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48">
        <v>9</v>
      </c>
      <c r="J10" s="43">
        <v>10</v>
      </c>
      <c r="K10" s="43">
        <v>11</v>
      </c>
      <c r="L10" s="50">
        <v>12</v>
      </c>
      <c r="M10" s="50">
        <v>13</v>
      </c>
      <c r="N10" s="51">
        <v>14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ht="41.25" customHeight="1">
      <c r="A11" s="52">
        <v>1</v>
      </c>
      <c r="B11" s="53" t="s">
        <v>11</v>
      </c>
      <c r="C11" s="54"/>
      <c r="D11" s="54"/>
      <c r="E11" s="54"/>
      <c r="F11" s="54"/>
      <c r="G11" s="54"/>
      <c r="H11" s="54"/>
      <c r="I11" s="48"/>
      <c r="J11" s="138"/>
      <c r="K11" s="138"/>
      <c r="L11" s="54"/>
      <c r="M11" s="54"/>
      <c r="N11" s="55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ht="33" customHeight="1">
      <c r="A12" s="56" t="s">
        <v>12</v>
      </c>
      <c r="B12" s="57" t="s">
        <v>13</v>
      </c>
      <c r="C12" s="58">
        <v>5703</v>
      </c>
      <c r="D12" s="58">
        <v>0</v>
      </c>
      <c r="E12" s="59">
        <f>E13+E14+E15+E16+E17+E18+E19+E20</f>
        <v>5703</v>
      </c>
      <c r="F12" s="60">
        <v>-1250</v>
      </c>
      <c r="G12" s="60">
        <v>4453</v>
      </c>
      <c r="H12" s="126">
        <v>0</v>
      </c>
      <c r="I12" s="98">
        <f t="shared" si="0"/>
        <v>4453</v>
      </c>
      <c r="J12" s="139">
        <v>0</v>
      </c>
      <c r="K12" s="139">
        <v>4453</v>
      </c>
      <c r="L12" s="61"/>
      <c r="M12" s="62"/>
      <c r="N12" s="61" t="s">
        <v>14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1:34" ht="37.5" customHeight="1">
      <c r="A13" s="63" t="s">
        <v>15</v>
      </c>
      <c r="B13" s="64" t="s">
        <v>16</v>
      </c>
      <c r="C13" s="65">
        <v>650</v>
      </c>
      <c r="D13" s="65">
        <v>0</v>
      </c>
      <c r="E13" s="66">
        <v>650</v>
      </c>
      <c r="F13" s="60">
        <v>-650</v>
      </c>
      <c r="G13" s="60">
        <v>0</v>
      </c>
      <c r="H13" s="126">
        <v>0</v>
      </c>
      <c r="I13" s="98">
        <f t="shared" si="0"/>
        <v>0</v>
      </c>
      <c r="J13" s="139">
        <v>0</v>
      </c>
      <c r="K13" s="139">
        <v>0</v>
      </c>
      <c r="L13" s="61" t="s">
        <v>17</v>
      </c>
      <c r="M13" s="67">
        <v>44712</v>
      </c>
      <c r="N13" s="61" t="s">
        <v>14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</row>
    <row r="14" spans="1:34" ht="24.75" customHeight="1">
      <c r="A14" s="63" t="s">
        <v>18</v>
      </c>
      <c r="B14" s="64" t="s">
        <v>19</v>
      </c>
      <c r="C14" s="65">
        <v>25</v>
      </c>
      <c r="D14" s="65">
        <v>0</v>
      </c>
      <c r="E14" s="66">
        <v>25</v>
      </c>
      <c r="F14" s="66">
        <v>0</v>
      </c>
      <c r="G14" s="66">
        <v>25</v>
      </c>
      <c r="H14" s="126">
        <v>0</v>
      </c>
      <c r="I14" s="98">
        <f t="shared" si="0"/>
        <v>25</v>
      </c>
      <c r="J14" s="139">
        <v>0</v>
      </c>
      <c r="K14" s="139">
        <v>25</v>
      </c>
      <c r="L14" s="61" t="s">
        <v>17</v>
      </c>
      <c r="M14" s="67">
        <v>44672</v>
      </c>
      <c r="N14" s="61" t="s">
        <v>14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21" customHeight="1">
      <c r="A15" s="63" t="s">
        <v>20</v>
      </c>
      <c r="B15" s="64" t="s">
        <v>21</v>
      </c>
      <c r="C15" s="65">
        <v>28</v>
      </c>
      <c r="D15" s="65">
        <v>0</v>
      </c>
      <c r="E15" s="66">
        <v>28</v>
      </c>
      <c r="F15" s="66">
        <v>28</v>
      </c>
      <c r="G15" s="66">
        <v>28</v>
      </c>
      <c r="H15" s="126">
        <v>0</v>
      </c>
      <c r="I15" s="98">
        <f t="shared" si="0"/>
        <v>28</v>
      </c>
      <c r="J15" s="139">
        <v>0</v>
      </c>
      <c r="K15" s="139">
        <v>28</v>
      </c>
      <c r="L15" s="61" t="s">
        <v>17</v>
      </c>
      <c r="M15" s="67">
        <v>44586</v>
      </c>
      <c r="N15" s="61" t="s">
        <v>14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1:34" ht="19.5" customHeight="1">
      <c r="A16" s="63" t="s">
        <v>22</v>
      </c>
      <c r="B16" s="64" t="s">
        <v>23</v>
      </c>
      <c r="C16" s="65">
        <v>120</v>
      </c>
      <c r="D16" s="65">
        <v>0</v>
      </c>
      <c r="E16" s="66">
        <v>120</v>
      </c>
      <c r="F16" s="60">
        <v>-120</v>
      </c>
      <c r="G16" s="60">
        <v>0</v>
      </c>
      <c r="H16" s="126">
        <v>0</v>
      </c>
      <c r="I16" s="98">
        <f t="shared" si="0"/>
        <v>0</v>
      </c>
      <c r="J16" s="139">
        <v>0</v>
      </c>
      <c r="K16" s="139">
        <v>0</v>
      </c>
      <c r="L16" s="61" t="s">
        <v>17</v>
      </c>
      <c r="M16" s="67">
        <v>44672</v>
      </c>
      <c r="N16" s="61" t="s">
        <v>14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34" ht="30" customHeight="1">
      <c r="A17" s="63" t="s">
        <v>24</v>
      </c>
      <c r="B17" s="64" t="s">
        <v>25</v>
      </c>
      <c r="C17" s="65">
        <v>180</v>
      </c>
      <c r="D17" s="65">
        <v>0</v>
      </c>
      <c r="E17" s="66">
        <v>180</v>
      </c>
      <c r="F17" s="60">
        <v>-180</v>
      </c>
      <c r="G17" s="60">
        <v>0</v>
      </c>
      <c r="H17" s="126">
        <v>0</v>
      </c>
      <c r="I17" s="98">
        <f t="shared" si="0"/>
        <v>0</v>
      </c>
      <c r="J17" s="139">
        <v>0</v>
      </c>
      <c r="K17" s="139">
        <v>0</v>
      </c>
      <c r="L17" s="61" t="s">
        <v>17</v>
      </c>
      <c r="M17" s="67">
        <v>44672</v>
      </c>
      <c r="N17" s="61" t="s">
        <v>14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spans="1:34" ht="58.5" customHeight="1">
      <c r="A18" s="63" t="s">
        <v>26</v>
      </c>
      <c r="B18" s="64" t="s">
        <v>27</v>
      </c>
      <c r="C18" s="65">
        <v>300</v>
      </c>
      <c r="D18" s="65">
        <v>0</v>
      </c>
      <c r="E18" s="66">
        <v>300</v>
      </c>
      <c r="F18" s="60">
        <v>-300</v>
      </c>
      <c r="G18" s="60">
        <v>0</v>
      </c>
      <c r="H18" s="126">
        <v>0</v>
      </c>
      <c r="I18" s="98">
        <f t="shared" si="0"/>
        <v>0</v>
      </c>
      <c r="J18" s="139">
        <v>0</v>
      </c>
      <c r="K18" s="139">
        <v>0</v>
      </c>
      <c r="L18" s="61" t="s">
        <v>17</v>
      </c>
      <c r="M18" s="67">
        <v>44665</v>
      </c>
      <c r="N18" s="61" t="s">
        <v>14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34" ht="18.75" customHeight="1">
      <c r="A19" s="63" t="s">
        <v>28</v>
      </c>
      <c r="B19" s="64" t="s">
        <v>126</v>
      </c>
      <c r="C19" s="65">
        <v>2800</v>
      </c>
      <c r="D19" s="65">
        <v>0</v>
      </c>
      <c r="E19" s="66">
        <v>2800</v>
      </c>
      <c r="F19" s="66">
        <v>0</v>
      </c>
      <c r="G19" s="66">
        <v>2800</v>
      </c>
      <c r="H19" s="126">
        <v>0</v>
      </c>
      <c r="I19" s="98">
        <f t="shared" si="0"/>
        <v>2800</v>
      </c>
      <c r="J19" s="139">
        <v>0</v>
      </c>
      <c r="K19" s="139">
        <v>2800</v>
      </c>
      <c r="L19" s="61" t="s">
        <v>17</v>
      </c>
      <c r="M19" s="67">
        <v>44601</v>
      </c>
      <c r="N19" s="61" t="s">
        <v>14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</row>
    <row r="20" spans="1:34" ht="18.75" customHeight="1">
      <c r="A20" s="63" t="s">
        <v>30</v>
      </c>
      <c r="B20" s="64" t="s">
        <v>31</v>
      </c>
      <c r="C20" s="65">
        <v>1600</v>
      </c>
      <c r="D20" s="65">
        <v>0</v>
      </c>
      <c r="E20" s="66">
        <v>1600</v>
      </c>
      <c r="F20" s="66">
        <v>0</v>
      </c>
      <c r="G20" s="66">
        <v>1600</v>
      </c>
      <c r="H20" s="126">
        <v>0</v>
      </c>
      <c r="I20" s="98">
        <f t="shared" si="0"/>
        <v>1600</v>
      </c>
      <c r="J20" s="139">
        <v>0</v>
      </c>
      <c r="K20" s="139">
        <v>1600</v>
      </c>
      <c r="L20" s="61" t="s">
        <v>17</v>
      </c>
      <c r="M20" s="67">
        <v>44665</v>
      </c>
      <c r="N20" s="61" t="s">
        <v>14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1:34" ht="33" customHeight="1">
      <c r="A21" s="63" t="s">
        <v>32</v>
      </c>
      <c r="B21" s="57" t="s">
        <v>33</v>
      </c>
      <c r="C21" s="58">
        <v>920</v>
      </c>
      <c r="D21" s="58">
        <v>0</v>
      </c>
      <c r="E21" s="59">
        <v>920</v>
      </c>
      <c r="F21" s="60">
        <v>-370</v>
      </c>
      <c r="G21" s="60">
        <v>550</v>
      </c>
      <c r="H21" s="126">
        <v>0</v>
      </c>
      <c r="I21" s="98">
        <f t="shared" si="0"/>
        <v>550</v>
      </c>
      <c r="J21" s="139">
        <v>0</v>
      </c>
      <c r="K21" s="139">
        <v>550</v>
      </c>
      <c r="L21" s="61"/>
      <c r="M21" s="67"/>
      <c r="N21" s="61" t="s">
        <v>34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</row>
    <row r="22" spans="1:34" ht="32.25" customHeight="1">
      <c r="A22" s="63" t="s">
        <v>35</v>
      </c>
      <c r="B22" s="64" t="s">
        <v>36</v>
      </c>
      <c r="C22" s="65">
        <v>230</v>
      </c>
      <c r="D22" s="65">
        <v>0</v>
      </c>
      <c r="E22" s="66">
        <v>230</v>
      </c>
      <c r="F22" s="60">
        <v>-230</v>
      </c>
      <c r="G22" s="60">
        <v>0</v>
      </c>
      <c r="H22" s="126">
        <v>0</v>
      </c>
      <c r="I22" s="98">
        <f t="shared" si="0"/>
        <v>0</v>
      </c>
      <c r="J22" s="139">
        <v>0</v>
      </c>
      <c r="K22" s="139">
        <v>0</v>
      </c>
      <c r="L22" s="61" t="s">
        <v>17</v>
      </c>
      <c r="M22" s="67">
        <v>44835</v>
      </c>
      <c r="N22" s="61" t="s">
        <v>34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</row>
    <row r="23" spans="1:34" ht="32.25" customHeight="1">
      <c r="A23" s="63" t="s">
        <v>37</v>
      </c>
      <c r="B23" s="64" t="s">
        <v>38</v>
      </c>
      <c r="C23" s="65">
        <v>140</v>
      </c>
      <c r="D23" s="65">
        <v>0</v>
      </c>
      <c r="E23" s="66">
        <v>140</v>
      </c>
      <c r="F23" s="60">
        <v>-140</v>
      </c>
      <c r="G23" s="60">
        <v>0</v>
      </c>
      <c r="H23" s="126">
        <v>0</v>
      </c>
      <c r="I23" s="98">
        <f t="shared" si="0"/>
        <v>0</v>
      </c>
      <c r="J23" s="139">
        <v>0</v>
      </c>
      <c r="K23" s="139">
        <v>0</v>
      </c>
      <c r="L23" s="61" t="s">
        <v>17</v>
      </c>
      <c r="M23" s="67">
        <v>44835</v>
      </c>
      <c r="N23" s="61" t="s">
        <v>34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</row>
    <row r="24" spans="1:34" ht="21" customHeight="1">
      <c r="A24" s="63" t="s">
        <v>39</v>
      </c>
      <c r="B24" s="64" t="s">
        <v>40</v>
      </c>
      <c r="C24" s="65">
        <v>550</v>
      </c>
      <c r="D24" s="65">
        <v>0</v>
      </c>
      <c r="E24" s="66">
        <v>550</v>
      </c>
      <c r="F24" s="66">
        <v>0</v>
      </c>
      <c r="G24" s="66">
        <v>550</v>
      </c>
      <c r="H24" s="126">
        <v>0</v>
      </c>
      <c r="I24" s="98">
        <f t="shared" si="0"/>
        <v>550</v>
      </c>
      <c r="J24" s="139">
        <v>0</v>
      </c>
      <c r="K24" s="139">
        <v>550</v>
      </c>
      <c r="L24" s="61" t="s">
        <v>17</v>
      </c>
      <c r="M24" s="67">
        <v>44915</v>
      </c>
      <c r="N24" s="61" t="s">
        <v>34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</row>
    <row r="25" spans="1:34" ht="18.75" customHeight="1">
      <c r="A25" s="63"/>
      <c r="B25" s="57" t="s">
        <v>41</v>
      </c>
      <c r="C25" s="58">
        <v>6623</v>
      </c>
      <c r="D25" s="58">
        <v>0</v>
      </c>
      <c r="E25" s="59">
        <f>E12+E21</f>
        <v>6623</v>
      </c>
      <c r="F25" s="59"/>
      <c r="G25" s="60">
        <v>5003</v>
      </c>
      <c r="H25" s="126">
        <v>0</v>
      </c>
      <c r="I25" s="98">
        <f t="shared" si="0"/>
        <v>5003</v>
      </c>
      <c r="J25" s="139">
        <v>0</v>
      </c>
      <c r="K25" s="139">
        <v>5003</v>
      </c>
      <c r="L25" s="61"/>
      <c r="M25" s="67"/>
      <c r="N25" s="61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</row>
    <row r="26" spans="1:34" ht="18.75" customHeight="1">
      <c r="A26" s="56"/>
      <c r="B26" s="57" t="s">
        <v>127</v>
      </c>
      <c r="C26" s="57"/>
      <c r="D26" s="57"/>
      <c r="E26" s="66">
        <v>0</v>
      </c>
      <c r="F26" s="60"/>
      <c r="G26" s="60">
        <v>-1620</v>
      </c>
      <c r="H26" s="126"/>
      <c r="I26" s="127"/>
      <c r="J26" s="140"/>
      <c r="K26" s="140"/>
      <c r="L26" s="61"/>
      <c r="M26" s="67"/>
      <c r="N26" s="61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</row>
    <row r="27" spans="1:34" ht="18.75" customHeight="1">
      <c r="A27" s="56" t="s">
        <v>42</v>
      </c>
      <c r="B27" s="57" t="s">
        <v>43</v>
      </c>
      <c r="C27" s="57"/>
      <c r="D27" s="57"/>
      <c r="E27" s="66"/>
      <c r="F27" s="66"/>
      <c r="G27" s="66"/>
      <c r="H27" s="126"/>
      <c r="I27" s="98"/>
      <c r="J27" s="139"/>
      <c r="K27" s="139"/>
      <c r="L27" s="61"/>
      <c r="M27" s="67"/>
      <c r="N27" s="61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1:34" ht="60.75" customHeight="1">
      <c r="A28" s="63" t="s">
        <v>44</v>
      </c>
      <c r="B28" s="69" t="s">
        <v>45</v>
      </c>
      <c r="C28" s="70">
        <v>600</v>
      </c>
      <c r="D28" s="70">
        <v>0</v>
      </c>
      <c r="E28" s="66">
        <v>600</v>
      </c>
      <c r="F28" s="60">
        <v>-165</v>
      </c>
      <c r="G28" s="60">
        <v>435</v>
      </c>
      <c r="H28" s="126">
        <v>0</v>
      </c>
      <c r="I28" s="98">
        <f t="shared" ref="I28:I49" si="1">G28</f>
        <v>435</v>
      </c>
      <c r="J28" s="139">
        <v>0</v>
      </c>
      <c r="K28" s="139">
        <v>435</v>
      </c>
      <c r="L28" s="61" t="s">
        <v>17</v>
      </c>
      <c r="M28" s="67">
        <v>44840</v>
      </c>
      <c r="N28" s="61" t="s">
        <v>46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</row>
    <row r="29" spans="1:34" ht="57" customHeight="1">
      <c r="A29" s="63" t="s">
        <v>47</v>
      </c>
      <c r="B29" s="69" t="s">
        <v>48</v>
      </c>
      <c r="C29" s="70">
        <v>400</v>
      </c>
      <c r="D29" s="70">
        <v>0</v>
      </c>
      <c r="E29" s="66">
        <v>400</v>
      </c>
      <c r="F29" s="60">
        <v>-400</v>
      </c>
      <c r="G29" s="60">
        <v>0</v>
      </c>
      <c r="H29" s="126">
        <v>0</v>
      </c>
      <c r="I29" s="98">
        <f t="shared" si="1"/>
        <v>0</v>
      </c>
      <c r="J29" s="139">
        <v>0</v>
      </c>
      <c r="K29" s="139">
        <v>0</v>
      </c>
      <c r="L29" s="61" t="s">
        <v>17</v>
      </c>
      <c r="M29" s="67">
        <v>44756</v>
      </c>
      <c r="N29" s="61" t="s">
        <v>46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</row>
    <row r="30" spans="1:34" ht="37.5" customHeight="1">
      <c r="A30" s="63" t="s">
        <v>49</v>
      </c>
      <c r="B30" s="69" t="s">
        <v>50</v>
      </c>
      <c r="C30" s="70">
        <v>200</v>
      </c>
      <c r="D30" s="70">
        <v>0</v>
      </c>
      <c r="E30" s="66">
        <v>200</v>
      </c>
      <c r="F30" s="60">
        <v>-200</v>
      </c>
      <c r="G30" s="60">
        <v>0</v>
      </c>
      <c r="H30" s="126">
        <v>0</v>
      </c>
      <c r="I30" s="98">
        <f t="shared" si="1"/>
        <v>0</v>
      </c>
      <c r="J30" s="139">
        <v>0</v>
      </c>
      <c r="K30" s="139">
        <v>0</v>
      </c>
      <c r="L30" s="61" t="s">
        <v>17</v>
      </c>
      <c r="M30" s="67">
        <v>44700</v>
      </c>
      <c r="N30" s="61" t="s">
        <v>46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spans="1:34" ht="52.5" customHeight="1">
      <c r="A31" s="63" t="s">
        <v>51</v>
      </c>
      <c r="B31" s="69" t="s">
        <v>52</v>
      </c>
      <c r="C31" s="70">
        <v>2500</v>
      </c>
      <c r="D31" s="71">
        <v>-2452.1</v>
      </c>
      <c r="E31" s="60">
        <v>47.9</v>
      </c>
      <c r="F31" s="60">
        <v>-47.9</v>
      </c>
      <c r="G31" s="60">
        <v>0</v>
      </c>
      <c r="H31" s="126">
        <v>0</v>
      </c>
      <c r="I31" s="98">
        <f t="shared" si="1"/>
        <v>0</v>
      </c>
      <c r="J31" s="139">
        <v>0</v>
      </c>
      <c r="K31" s="139">
        <v>0</v>
      </c>
      <c r="L31" s="61" t="s">
        <v>17</v>
      </c>
      <c r="M31" s="67">
        <v>44840</v>
      </c>
      <c r="N31" s="61" t="s">
        <v>46</v>
      </c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</row>
    <row r="32" spans="1:34" ht="58.5" customHeight="1">
      <c r="A32" s="63" t="s">
        <v>53</v>
      </c>
      <c r="B32" s="69" t="s">
        <v>54</v>
      </c>
      <c r="C32" s="70">
        <v>49</v>
      </c>
      <c r="D32" s="70">
        <v>0</v>
      </c>
      <c r="E32" s="66">
        <v>49</v>
      </c>
      <c r="F32" s="60">
        <v>-49</v>
      </c>
      <c r="G32" s="60">
        <v>0</v>
      </c>
      <c r="H32" s="126">
        <v>0</v>
      </c>
      <c r="I32" s="98">
        <f t="shared" si="1"/>
        <v>0</v>
      </c>
      <c r="J32" s="139">
        <v>0</v>
      </c>
      <c r="K32" s="139">
        <v>0</v>
      </c>
      <c r="L32" s="61" t="s">
        <v>17</v>
      </c>
      <c r="M32" s="67">
        <v>44616</v>
      </c>
      <c r="N32" s="61" t="s">
        <v>14</v>
      </c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1:34" ht="36.75" customHeight="1">
      <c r="A33" s="63" t="s">
        <v>55</v>
      </c>
      <c r="B33" s="69" t="s">
        <v>56</v>
      </c>
      <c r="C33" s="72">
        <v>400</v>
      </c>
      <c r="D33" s="70">
        <v>0</v>
      </c>
      <c r="E33" s="66">
        <v>400</v>
      </c>
      <c r="F33" s="60">
        <v>-400</v>
      </c>
      <c r="G33" s="60">
        <v>0</v>
      </c>
      <c r="H33" s="126">
        <v>0</v>
      </c>
      <c r="I33" s="98">
        <f t="shared" si="1"/>
        <v>0</v>
      </c>
      <c r="J33" s="139">
        <v>0</v>
      </c>
      <c r="K33" s="139">
        <v>0</v>
      </c>
      <c r="L33" s="61" t="s">
        <v>17</v>
      </c>
      <c r="M33" s="67">
        <v>44777</v>
      </c>
      <c r="N33" s="61" t="s">
        <v>14</v>
      </c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</row>
    <row r="34" spans="1:34" ht="48.75" customHeight="1">
      <c r="A34" s="63" t="s">
        <v>57</v>
      </c>
      <c r="B34" s="69" t="s">
        <v>58</v>
      </c>
      <c r="C34" s="72">
        <v>200</v>
      </c>
      <c r="D34" s="70">
        <v>0</v>
      </c>
      <c r="E34" s="66">
        <v>200</v>
      </c>
      <c r="F34" s="60">
        <v>-200</v>
      </c>
      <c r="G34" s="60">
        <v>0</v>
      </c>
      <c r="H34" s="126">
        <v>0</v>
      </c>
      <c r="I34" s="98">
        <f t="shared" si="1"/>
        <v>0</v>
      </c>
      <c r="J34" s="139">
        <v>0</v>
      </c>
      <c r="K34" s="139">
        <v>0</v>
      </c>
      <c r="L34" s="61" t="s">
        <v>17</v>
      </c>
      <c r="M34" s="67">
        <v>44707</v>
      </c>
      <c r="N34" s="61" t="s">
        <v>14</v>
      </c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</row>
    <row r="35" spans="1:34" ht="70.5" customHeight="1">
      <c r="A35" s="63" t="s">
        <v>59</v>
      </c>
      <c r="B35" s="69" t="s">
        <v>60</v>
      </c>
      <c r="C35" s="72">
        <v>500</v>
      </c>
      <c r="D35" s="70">
        <v>0</v>
      </c>
      <c r="E35" s="66">
        <v>500</v>
      </c>
      <c r="F35" s="66">
        <v>0</v>
      </c>
      <c r="G35" s="66">
        <v>500</v>
      </c>
      <c r="H35" s="126">
        <v>0</v>
      </c>
      <c r="I35" s="98">
        <f t="shared" si="1"/>
        <v>500</v>
      </c>
      <c r="J35" s="139">
        <v>0</v>
      </c>
      <c r="K35" s="139">
        <v>500</v>
      </c>
      <c r="L35" s="61" t="s">
        <v>17</v>
      </c>
      <c r="M35" s="67">
        <v>44840</v>
      </c>
      <c r="N35" s="61" t="s">
        <v>14</v>
      </c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</row>
    <row r="36" spans="1:34" ht="69.75" customHeight="1">
      <c r="A36" s="63" t="s">
        <v>61</v>
      </c>
      <c r="B36" s="69" t="s">
        <v>62</v>
      </c>
      <c r="C36" s="72">
        <v>1750</v>
      </c>
      <c r="D36" s="70">
        <v>0</v>
      </c>
      <c r="E36" s="66">
        <v>1750</v>
      </c>
      <c r="F36" s="66">
        <v>0</v>
      </c>
      <c r="G36" s="66">
        <v>1750</v>
      </c>
      <c r="H36" s="126">
        <v>0</v>
      </c>
      <c r="I36" s="98">
        <f t="shared" si="1"/>
        <v>1750</v>
      </c>
      <c r="J36" s="139">
        <v>0</v>
      </c>
      <c r="K36" s="139">
        <v>1750</v>
      </c>
      <c r="L36" s="73" t="s">
        <v>63</v>
      </c>
      <c r="M36" s="67">
        <v>44861</v>
      </c>
      <c r="N36" s="61" t="s">
        <v>14</v>
      </c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</row>
    <row r="37" spans="1:34" ht="84.75" customHeight="1">
      <c r="A37" s="63" t="s">
        <v>64</v>
      </c>
      <c r="B37" s="69" t="s">
        <v>65</v>
      </c>
      <c r="C37" s="72">
        <v>1500</v>
      </c>
      <c r="D37" s="70">
        <v>0</v>
      </c>
      <c r="E37" s="66">
        <v>1500</v>
      </c>
      <c r="F37" s="66">
        <v>0</v>
      </c>
      <c r="G37" s="66">
        <v>1500</v>
      </c>
      <c r="H37" s="126">
        <v>0</v>
      </c>
      <c r="I37" s="98">
        <f t="shared" si="1"/>
        <v>1500</v>
      </c>
      <c r="J37" s="139">
        <v>0</v>
      </c>
      <c r="K37" s="139">
        <v>1500</v>
      </c>
      <c r="L37" s="61" t="s">
        <v>17</v>
      </c>
      <c r="M37" s="67">
        <v>44826</v>
      </c>
      <c r="N37" s="61" t="s">
        <v>46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</row>
    <row r="38" spans="1:34" ht="53.25" customHeight="1">
      <c r="A38" s="63" t="s">
        <v>66</v>
      </c>
      <c r="B38" s="69" t="s">
        <v>67</v>
      </c>
      <c r="C38" s="72">
        <v>1600</v>
      </c>
      <c r="D38" s="70">
        <v>0</v>
      </c>
      <c r="E38" s="74">
        <v>1600</v>
      </c>
      <c r="F38" s="74">
        <v>0</v>
      </c>
      <c r="G38" s="74">
        <v>1600</v>
      </c>
      <c r="H38" s="126">
        <v>0</v>
      </c>
      <c r="I38" s="98">
        <f t="shared" si="1"/>
        <v>1600</v>
      </c>
      <c r="J38" s="142">
        <v>-1236</v>
      </c>
      <c r="K38" s="142">
        <v>364</v>
      </c>
      <c r="L38" s="61" t="s">
        <v>17</v>
      </c>
      <c r="M38" s="67">
        <v>44854</v>
      </c>
      <c r="N38" s="61" t="s">
        <v>14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</row>
    <row r="39" spans="1:34" ht="81.75" customHeight="1">
      <c r="A39" s="63" t="s">
        <v>68</v>
      </c>
      <c r="B39" s="75" t="s">
        <v>128</v>
      </c>
      <c r="C39" s="76">
        <v>123.625</v>
      </c>
      <c r="D39" s="77">
        <v>0</v>
      </c>
      <c r="E39" s="66">
        <v>123.625</v>
      </c>
      <c r="F39" s="66">
        <v>0</v>
      </c>
      <c r="G39" s="66">
        <v>123.625</v>
      </c>
      <c r="H39" s="126">
        <v>0</v>
      </c>
      <c r="I39" s="98">
        <f t="shared" si="1"/>
        <v>123.625</v>
      </c>
      <c r="J39" s="139">
        <v>0</v>
      </c>
      <c r="K39" s="139">
        <v>123.625</v>
      </c>
      <c r="L39" s="61" t="s">
        <v>17</v>
      </c>
      <c r="M39" s="67">
        <v>44707</v>
      </c>
      <c r="N39" s="61" t="s">
        <v>14</v>
      </c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</row>
    <row r="40" spans="1:34" ht="82.5" customHeight="1">
      <c r="A40" s="63" t="s">
        <v>70</v>
      </c>
      <c r="B40" s="75" t="s">
        <v>129</v>
      </c>
      <c r="C40" s="76">
        <v>542.18100000000004</v>
      </c>
      <c r="D40" s="77">
        <v>0</v>
      </c>
      <c r="E40" s="66">
        <v>542.18100000000004</v>
      </c>
      <c r="F40" s="66">
        <v>0</v>
      </c>
      <c r="G40" s="66">
        <v>542.18100000000004</v>
      </c>
      <c r="H40" s="126">
        <v>0</v>
      </c>
      <c r="I40" s="98">
        <f t="shared" si="1"/>
        <v>542.18100000000004</v>
      </c>
      <c r="J40" s="139">
        <v>0</v>
      </c>
      <c r="K40" s="139">
        <v>542.18100000000004</v>
      </c>
      <c r="L40" s="61" t="s">
        <v>17</v>
      </c>
      <c r="M40" s="67">
        <v>44721</v>
      </c>
      <c r="N40" s="61" t="s">
        <v>14</v>
      </c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</row>
    <row r="41" spans="1:34" ht="46.5" customHeight="1">
      <c r="A41" s="63" t="s">
        <v>72</v>
      </c>
      <c r="B41" s="69" t="s">
        <v>130</v>
      </c>
      <c r="C41" s="72">
        <v>256.73399999999998</v>
      </c>
      <c r="D41" s="70">
        <v>0</v>
      </c>
      <c r="E41" s="74">
        <v>256.73399999999998</v>
      </c>
      <c r="F41" s="74">
        <v>0</v>
      </c>
      <c r="G41" s="74">
        <v>256.73399999999998</v>
      </c>
      <c r="H41" s="126">
        <v>0</v>
      </c>
      <c r="I41" s="98">
        <f t="shared" si="1"/>
        <v>256.73399999999998</v>
      </c>
      <c r="J41" s="139">
        <v>0</v>
      </c>
      <c r="K41" s="139">
        <v>256.73399999999998</v>
      </c>
      <c r="L41" s="61" t="s">
        <v>17</v>
      </c>
      <c r="M41" s="67">
        <v>44693</v>
      </c>
      <c r="N41" s="61" t="s">
        <v>14</v>
      </c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</row>
    <row r="42" spans="1:34" ht="48.75" customHeight="1">
      <c r="A42" s="63" t="s">
        <v>74</v>
      </c>
      <c r="B42" s="69" t="s">
        <v>131</v>
      </c>
      <c r="C42" s="72">
        <v>332.87099999999998</v>
      </c>
      <c r="D42" s="70">
        <v>0</v>
      </c>
      <c r="E42" s="74">
        <v>332.87099999999998</v>
      </c>
      <c r="F42" s="74">
        <v>0</v>
      </c>
      <c r="G42" s="74">
        <v>332.87099999999998</v>
      </c>
      <c r="H42" s="126">
        <v>0</v>
      </c>
      <c r="I42" s="98">
        <f t="shared" si="1"/>
        <v>332.87099999999998</v>
      </c>
      <c r="J42" s="139">
        <v>0</v>
      </c>
      <c r="K42" s="139">
        <v>332.87099999999998</v>
      </c>
      <c r="L42" s="61" t="s">
        <v>17</v>
      </c>
      <c r="M42" s="67">
        <v>44727</v>
      </c>
      <c r="N42" s="61" t="s">
        <v>14</v>
      </c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</row>
    <row r="43" spans="1:34" ht="28.5" customHeight="1">
      <c r="A43" s="63" t="s">
        <v>77</v>
      </c>
      <c r="B43" s="69" t="s">
        <v>132</v>
      </c>
      <c r="C43" s="72">
        <v>175.04300000000001</v>
      </c>
      <c r="D43" s="70">
        <v>0</v>
      </c>
      <c r="E43" s="74">
        <v>175.04300000000001</v>
      </c>
      <c r="F43" s="74">
        <v>0</v>
      </c>
      <c r="G43" s="74">
        <v>175.04300000000001</v>
      </c>
      <c r="H43" s="126">
        <v>0</v>
      </c>
      <c r="I43" s="98">
        <f t="shared" si="1"/>
        <v>175.04300000000001</v>
      </c>
      <c r="J43" s="139">
        <v>0</v>
      </c>
      <c r="K43" s="139">
        <v>175.04300000000001</v>
      </c>
      <c r="L43" s="61" t="s">
        <v>17</v>
      </c>
      <c r="M43" s="67">
        <v>44756</v>
      </c>
      <c r="N43" s="61" t="s">
        <v>14</v>
      </c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</row>
    <row r="44" spans="1:34" ht="53.25" customHeight="1">
      <c r="A44" s="63" t="s">
        <v>79</v>
      </c>
      <c r="B44" s="69" t="s">
        <v>80</v>
      </c>
      <c r="C44" s="72">
        <v>300</v>
      </c>
      <c r="D44" s="70">
        <v>0</v>
      </c>
      <c r="E44" s="66">
        <v>300</v>
      </c>
      <c r="F44" s="66">
        <v>0</v>
      </c>
      <c r="G44" s="66">
        <v>300</v>
      </c>
      <c r="H44" s="126">
        <v>0</v>
      </c>
      <c r="I44" s="98">
        <f t="shared" si="1"/>
        <v>300</v>
      </c>
      <c r="J44" s="139">
        <v>0</v>
      </c>
      <c r="K44" s="139">
        <v>300</v>
      </c>
      <c r="L44" s="61" t="s">
        <v>17</v>
      </c>
      <c r="M44" s="67">
        <v>44791</v>
      </c>
      <c r="N44" s="61" t="s">
        <v>81</v>
      </c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</row>
    <row r="45" spans="1:34" ht="53.25" customHeight="1">
      <c r="A45" s="63" t="s">
        <v>82</v>
      </c>
      <c r="B45" s="69" t="s">
        <v>83</v>
      </c>
      <c r="C45" s="72">
        <v>140.69999999999999</v>
      </c>
      <c r="D45" s="70">
        <v>0</v>
      </c>
      <c r="E45" s="66">
        <v>140.69999999999999</v>
      </c>
      <c r="F45" s="66">
        <v>0</v>
      </c>
      <c r="G45" s="66">
        <v>140.69999999999999</v>
      </c>
      <c r="H45" s="126">
        <v>0</v>
      </c>
      <c r="I45" s="98">
        <f t="shared" si="1"/>
        <v>140.69999999999999</v>
      </c>
      <c r="J45" s="139">
        <v>0</v>
      </c>
      <c r="K45" s="139">
        <v>140.69999999999999</v>
      </c>
      <c r="L45" s="61" t="s">
        <v>17</v>
      </c>
      <c r="M45" s="67">
        <v>44756</v>
      </c>
      <c r="N45" s="61" t="s">
        <v>14</v>
      </c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</row>
    <row r="46" spans="1:34" ht="70.5" customHeight="1">
      <c r="A46" s="63" t="s">
        <v>84</v>
      </c>
      <c r="B46" s="69" t="s">
        <v>85</v>
      </c>
      <c r="C46" s="72">
        <v>350</v>
      </c>
      <c r="D46" s="70">
        <v>0</v>
      </c>
      <c r="E46" s="66">
        <v>350</v>
      </c>
      <c r="F46" s="66">
        <v>0</v>
      </c>
      <c r="G46" s="66">
        <v>350</v>
      </c>
      <c r="H46" s="126">
        <v>0</v>
      </c>
      <c r="I46" s="98">
        <f t="shared" si="1"/>
        <v>350</v>
      </c>
      <c r="J46" s="139">
        <v>0</v>
      </c>
      <c r="K46" s="139">
        <v>350</v>
      </c>
      <c r="L46" s="61" t="s">
        <v>17</v>
      </c>
      <c r="M46" s="67">
        <v>44668</v>
      </c>
      <c r="N46" s="61" t="s">
        <v>14</v>
      </c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</row>
    <row r="47" spans="1:34" ht="90.75" customHeight="1">
      <c r="A47" s="63" t="s">
        <v>133</v>
      </c>
      <c r="B47" s="69" t="s">
        <v>85</v>
      </c>
      <c r="C47" s="69"/>
      <c r="D47" s="69"/>
      <c r="E47" s="60">
        <v>1079.3085799999999</v>
      </c>
      <c r="F47" s="66">
        <v>0</v>
      </c>
      <c r="G47" s="66">
        <v>1079.309</v>
      </c>
      <c r="H47" s="126">
        <v>0</v>
      </c>
      <c r="I47" s="98">
        <f t="shared" si="1"/>
        <v>1079.309</v>
      </c>
      <c r="J47" s="139">
        <v>0</v>
      </c>
      <c r="K47" s="139">
        <v>1079.309</v>
      </c>
      <c r="L47" s="73" t="s">
        <v>134</v>
      </c>
      <c r="M47" s="67">
        <v>44668</v>
      </c>
      <c r="N47" s="61" t="s">
        <v>14</v>
      </c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</row>
    <row r="48" spans="1:34" ht="90.75" customHeight="1">
      <c r="A48" s="63" t="s">
        <v>135</v>
      </c>
      <c r="B48" s="69" t="s">
        <v>136</v>
      </c>
      <c r="C48" s="69"/>
      <c r="D48" s="69"/>
      <c r="E48" s="60">
        <v>57.323999999999998</v>
      </c>
      <c r="F48" s="66">
        <v>0</v>
      </c>
      <c r="G48" s="66">
        <v>57.323999999999998</v>
      </c>
      <c r="H48" s="126">
        <v>0</v>
      </c>
      <c r="I48" s="98">
        <f t="shared" si="1"/>
        <v>57.323999999999998</v>
      </c>
      <c r="J48" s="139">
        <v>0</v>
      </c>
      <c r="K48" s="139">
        <v>57.323999999999998</v>
      </c>
      <c r="L48" s="61" t="s">
        <v>17</v>
      </c>
      <c r="M48" s="67">
        <v>44652</v>
      </c>
      <c r="N48" s="61" t="s">
        <v>137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</row>
    <row r="49" spans="1:34" ht="18.75" customHeight="1">
      <c r="A49" s="56"/>
      <c r="B49" s="78" t="s">
        <v>86</v>
      </c>
      <c r="C49" s="86">
        <f>SUM(C28:C48)</f>
        <v>11920.154</v>
      </c>
      <c r="D49" s="78"/>
      <c r="E49" s="60">
        <f>SUM(E28:E48)</f>
        <v>10604.686580000001</v>
      </c>
      <c r="F49" s="60"/>
      <c r="G49" s="60">
        <v>9142.7870000000003</v>
      </c>
      <c r="H49" s="126"/>
      <c r="I49" s="98">
        <f t="shared" si="1"/>
        <v>9142.7870000000003</v>
      </c>
      <c r="J49" s="139"/>
      <c r="K49" s="142">
        <f>SUM(K28:K48)</f>
        <v>7906.7870000000003</v>
      </c>
      <c r="L49" s="61"/>
      <c r="M49" s="79"/>
      <c r="N49" s="62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</row>
    <row r="50" spans="1:34" ht="28.5" customHeight="1">
      <c r="A50" s="56"/>
      <c r="B50" s="78" t="s">
        <v>127</v>
      </c>
      <c r="C50" s="80"/>
      <c r="D50" s="80"/>
      <c r="E50" s="81">
        <v>-1315.4670000000001</v>
      </c>
      <c r="F50" s="82"/>
      <c r="G50" s="60">
        <v>-1461.9</v>
      </c>
      <c r="H50" s="126"/>
      <c r="I50" s="98">
        <v>0</v>
      </c>
      <c r="J50" s="140"/>
      <c r="K50" s="142">
        <v>-1236</v>
      </c>
      <c r="L50" s="61"/>
      <c r="M50" s="79"/>
      <c r="N50" s="62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</row>
    <row r="51" spans="1:34" ht="28.5" customHeight="1">
      <c r="A51" s="56" t="s">
        <v>87</v>
      </c>
      <c r="B51" s="78" t="s">
        <v>88</v>
      </c>
      <c r="C51" s="78"/>
      <c r="D51" s="78"/>
      <c r="E51" s="59"/>
      <c r="F51" s="59"/>
      <c r="G51" s="59"/>
      <c r="H51" s="126"/>
      <c r="I51" s="98"/>
      <c r="J51" s="139"/>
      <c r="K51" s="139"/>
      <c r="L51" s="61"/>
      <c r="M51" s="79"/>
      <c r="N51" s="62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</row>
    <row r="52" spans="1:34" ht="50.25" customHeight="1">
      <c r="A52" s="63" t="s">
        <v>89</v>
      </c>
      <c r="B52" s="69" t="s">
        <v>90</v>
      </c>
      <c r="C52" s="70">
        <v>1300</v>
      </c>
      <c r="D52" s="70">
        <v>-1300</v>
      </c>
      <c r="E52" s="66">
        <v>0</v>
      </c>
      <c r="F52" s="66">
        <v>0</v>
      </c>
      <c r="G52" s="66">
        <v>0</v>
      </c>
      <c r="H52" s="126">
        <v>0</v>
      </c>
      <c r="I52" s="98">
        <f t="shared" ref="I52:I68" si="2">G52</f>
        <v>0</v>
      </c>
      <c r="J52" s="139">
        <v>0</v>
      </c>
      <c r="K52" s="139">
        <v>0</v>
      </c>
      <c r="L52" s="61" t="s">
        <v>17</v>
      </c>
      <c r="M52" s="67">
        <v>44854</v>
      </c>
      <c r="N52" s="73" t="s">
        <v>91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</row>
    <row r="53" spans="1:34" ht="45.75" customHeight="1">
      <c r="A53" s="63" t="s">
        <v>138</v>
      </c>
      <c r="B53" s="69" t="s">
        <v>139</v>
      </c>
      <c r="C53" s="69"/>
      <c r="D53" s="69"/>
      <c r="E53" s="60">
        <v>1300</v>
      </c>
      <c r="F53" s="66">
        <v>0</v>
      </c>
      <c r="G53" s="66">
        <v>1300</v>
      </c>
      <c r="H53" s="126">
        <v>0</v>
      </c>
      <c r="I53" s="98">
        <f t="shared" si="2"/>
        <v>1300</v>
      </c>
      <c r="J53" s="139">
        <v>0</v>
      </c>
      <c r="K53" s="139">
        <v>1300</v>
      </c>
      <c r="L53" s="61" t="s">
        <v>17</v>
      </c>
      <c r="M53" s="67">
        <v>44854</v>
      </c>
      <c r="N53" s="73" t="s">
        <v>91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1:34" ht="45.75" customHeight="1">
      <c r="A54" s="63" t="s">
        <v>92</v>
      </c>
      <c r="B54" s="69" t="s">
        <v>93</v>
      </c>
      <c r="C54" s="70">
        <v>300</v>
      </c>
      <c r="D54" s="65">
        <v>0</v>
      </c>
      <c r="E54" s="66">
        <v>300</v>
      </c>
      <c r="F54" s="66">
        <v>0</v>
      </c>
      <c r="G54" s="66">
        <v>300</v>
      </c>
      <c r="H54" s="126">
        <v>0</v>
      </c>
      <c r="I54" s="98">
        <f t="shared" si="2"/>
        <v>300</v>
      </c>
      <c r="J54" s="142">
        <v>-300</v>
      </c>
      <c r="K54" s="142">
        <v>0</v>
      </c>
      <c r="L54" s="61" t="s">
        <v>17</v>
      </c>
      <c r="M54" s="67">
        <v>44784</v>
      </c>
      <c r="N54" s="73" t="s">
        <v>94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</row>
    <row r="55" spans="1:34" ht="82.5" customHeight="1">
      <c r="A55" s="63" t="s">
        <v>95</v>
      </c>
      <c r="B55" s="75" t="s">
        <v>96</v>
      </c>
      <c r="C55" s="77">
        <v>450</v>
      </c>
      <c r="D55" s="83">
        <v>0</v>
      </c>
      <c r="E55" s="66">
        <v>450</v>
      </c>
      <c r="F55" s="66">
        <v>0</v>
      </c>
      <c r="G55" s="66">
        <v>450</v>
      </c>
      <c r="H55" s="126">
        <v>0</v>
      </c>
      <c r="I55" s="98">
        <f t="shared" si="2"/>
        <v>450</v>
      </c>
      <c r="J55" s="142">
        <v>-450</v>
      </c>
      <c r="K55" s="142">
        <v>0</v>
      </c>
      <c r="L55" s="61" t="s">
        <v>17</v>
      </c>
      <c r="M55" s="67">
        <v>44791</v>
      </c>
      <c r="N55" s="73" t="s">
        <v>94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</row>
    <row r="56" spans="1:34" ht="71.25" customHeight="1">
      <c r="A56" s="63" t="s">
        <v>140</v>
      </c>
      <c r="B56" s="75" t="s">
        <v>141</v>
      </c>
      <c r="C56" s="77"/>
      <c r="D56" s="83"/>
      <c r="E56" s="60">
        <v>49</v>
      </c>
      <c r="F56" s="81">
        <v>0</v>
      </c>
      <c r="G56" s="81">
        <v>49</v>
      </c>
      <c r="H56" s="126">
        <v>0</v>
      </c>
      <c r="I56" s="98">
        <f t="shared" si="2"/>
        <v>49</v>
      </c>
      <c r="J56" s="139">
        <v>0</v>
      </c>
      <c r="K56" s="139">
        <v>49</v>
      </c>
      <c r="L56" s="61" t="s">
        <v>17</v>
      </c>
      <c r="M56" s="67">
        <v>44679</v>
      </c>
      <c r="N56" s="73" t="s">
        <v>94</v>
      </c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</row>
    <row r="57" spans="1:34" ht="71.25" customHeight="1">
      <c r="A57" s="63" t="s">
        <v>97</v>
      </c>
      <c r="B57" s="69" t="s">
        <v>98</v>
      </c>
      <c r="C57" s="70">
        <v>318.10000000000002</v>
      </c>
      <c r="D57" s="85">
        <v>-318.10000000000002</v>
      </c>
      <c r="E57" s="60">
        <v>0</v>
      </c>
      <c r="F57" s="66">
        <v>0</v>
      </c>
      <c r="G57" s="66">
        <v>0</v>
      </c>
      <c r="H57" s="126">
        <v>0</v>
      </c>
      <c r="I57" s="98">
        <f t="shared" si="2"/>
        <v>0</v>
      </c>
      <c r="J57" s="139">
        <v>0</v>
      </c>
      <c r="K57" s="139">
        <v>0</v>
      </c>
      <c r="L57" s="61" t="s">
        <v>17</v>
      </c>
      <c r="M57" s="67">
        <v>44791</v>
      </c>
      <c r="N57" s="73" t="s">
        <v>99</v>
      </c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</row>
    <row r="58" spans="1:34" ht="91.5" customHeight="1">
      <c r="A58" s="63" t="s">
        <v>100</v>
      </c>
      <c r="B58" s="69" t="s">
        <v>101</v>
      </c>
      <c r="C58" s="70">
        <v>211.60599999999999</v>
      </c>
      <c r="D58" s="65">
        <v>0</v>
      </c>
      <c r="E58" s="66">
        <v>211.60599999999999</v>
      </c>
      <c r="F58" s="66">
        <v>0</v>
      </c>
      <c r="G58" s="66">
        <v>211.60599999999999</v>
      </c>
      <c r="H58" s="126">
        <v>0</v>
      </c>
      <c r="I58" s="98">
        <f t="shared" si="2"/>
        <v>211.60599999999999</v>
      </c>
      <c r="J58" s="139">
        <v>0</v>
      </c>
      <c r="K58" s="139">
        <v>211.60599999999999</v>
      </c>
      <c r="L58" s="61" t="s">
        <v>17</v>
      </c>
      <c r="M58" s="67">
        <v>44644</v>
      </c>
      <c r="N58" s="73" t="s">
        <v>94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</row>
    <row r="59" spans="1:34" ht="54.75" customHeight="1">
      <c r="A59" s="63" t="s">
        <v>102</v>
      </c>
      <c r="B59" s="69" t="s">
        <v>103</v>
      </c>
      <c r="C59" s="70">
        <v>523.82600000000002</v>
      </c>
      <c r="D59" s="65">
        <v>0</v>
      </c>
      <c r="E59" s="66">
        <v>523.82600000000002</v>
      </c>
      <c r="F59" s="66">
        <v>0</v>
      </c>
      <c r="G59" s="66">
        <v>523.82600000000002</v>
      </c>
      <c r="H59" s="126">
        <v>0</v>
      </c>
      <c r="I59" s="98">
        <f t="shared" si="2"/>
        <v>523.82600000000002</v>
      </c>
      <c r="J59" s="139">
        <v>0</v>
      </c>
      <c r="K59" s="139">
        <v>523.82600000000002</v>
      </c>
      <c r="L59" s="61" t="s">
        <v>17</v>
      </c>
      <c r="M59" s="67">
        <v>44672</v>
      </c>
      <c r="N59" s="73" t="s">
        <v>94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</row>
    <row r="60" spans="1:34" ht="37.5" customHeight="1">
      <c r="A60" s="56" t="s">
        <v>104</v>
      </c>
      <c r="B60" s="78" t="s">
        <v>105</v>
      </c>
      <c r="C60" s="86">
        <v>459.22800000000001</v>
      </c>
      <c r="D60" s="58">
        <v>0</v>
      </c>
      <c r="E60" s="147">
        <f>E61+E62+E63+E64+E65</f>
        <v>459.22800000000001</v>
      </c>
      <c r="F60" s="60">
        <v>-459.22800000000001</v>
      </c>
      <c r="G60" s="60">
        <v>0</v>
      </c>
      <c r="H60" s="126">
        <v>0</v>
      </c>
      <c r="I60" s="98">
        <f t="shared" si="2"/>
        <v>0</v>
      </c>
      <c r="J60" s="139">
        <v>0</v>
      </c>
      <c r="K60" s="139">
        <v>0</v>
      </c>
      <c r="L60" s="87"/>
      <c r="M60" s="79"/>
      <c r="N60" s="52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</row>
    <row r="61" spans="1:34" ht="49.5" customHeight="1">
      <c r="A61" s="63" t="s">
        <v>106</v>
      </c>
      <c r="B61" s="69" t="s">
        <v>107</v>
      </c>
      <c r="C61" s="70">
        <v>100</v>
      </c>
      <c r="D61" s="65">
        <v>0</v>
      </c>
      <c r="E61" s="66">
        <v>100</v>
      </c>
      <c r="F61" s="60">
        <v>-100</v>
      </c>
      <c r="G61" s="60">
        <v>0</v>
      </c>
      <c r="H61" s="126">
        <v>0</v>
      </c>
      <c r="I61" s="98">
        <f t="shared" si="2"/>
        <v>0</v>
      </c>
      <c r="J61" s="139">
        <v>0</v>
      </c>
      <c r="K61" s="139">
        <v>0</v>
      </c>
      <c r="L61" s="61" t="s">
        <v>17</v>
      </c>
      <c r="M61" s="67">
        <v>44693</v>
      </c>
      <c r="N61" s="73" t="s">
        <v>108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</row>
    <row r="62" spans="1:34" ht="51.75" customHeight="1">
      <c r="A62" s="63" t="s">
        <v>109</v>
      </c>
      <c r="B62" s="69" t="s">
        <v>110</v>
      </c>
      <c r="C62" s="70">
        <v>99.16</v>
      </c>
      <c r="D62" s="65">
        <v>0</v>
      </c>
      <c r="E62" s="66">
        <v>99.16</v>
      </c>
      <c r="F62" s="60">
        <v>-99.16</v>
      </c>
      <c r="G62" s="60">
        <v>0</v>
      </c>
      <c r="H62" s="126">
        <v>0</v>
      </c>
      <c r="I62" s="98">
        <f t="shared" si="2"/>
        <v>0</v>
      </c>
      <c r="J62" s="139">
        <v>0</v>
      </c>
      <c r="K62" s="139">
        <v>0</v>
      </c>
      <c r="L62" s="61" t="s">
        <v>17</v>
      </c>
      <c r="M62" s="67">
        <v>44693</v>
      </c>
      <c r="N62" s="73" t="s">
        <v>94</v>
      </c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</row>
    <row r="63" spans="1:34" ht="49.5" customHeight="1">
      <c r="A63" s="88" t="s">
        <v>111</v>
      </c>
      <c r="B63" s="89" t="s">
        <v>112</v>
      </c>
      <c r="C63" s="90">
        <v>99.468000000000004</v>
      </c>
      <c r="D63" s="91">
        <v>0</v>
      </c>
      <c r="E63" s="66">
        <v>99.468000000000004</v>
      </c>
      <c r="F63" s="60">
        <v>-99.468000000000004</v>
      </c>
      <c r="G63" s="60">
        <v>0</v>
      </c>
      <c r="H63" s="126">
        <v>0</v>
      </c>
      <c r="I63" s="98">
        <f t="shared" si="2"/>
        <v>0</v>
      </c>
      <c r="J63" s="139">
        <v>0</v>
      </c>
      <c r="K63" s="139">
        <v>0</v>
      </c>
      <c r="L63" s="61" t="s">
        <v>17</v>
      </c>
      <c r="M63" s="67">
        <v>44693</v>
      </c>
      <c r="N63" s="73" t="s">
        <v>94</v>
      </c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</row>
    <row r="64" spans="1:34" ht="44.25" customHeight="1">
      <c r="A64" s="63" t="s">
        <v>113</v>
      </c>
      <c r="B64" s="69" t="s">
        <v>114</v>
      </c>
      <c r="C64" s="92">
        <v>100</v>
      </c>
      <c r="D64" s="65">
        <v>0</v>
      </c>
      <c r="E64" s="93">
        <v>100</v>
      </c>
      <c r="F64" s="94">
        <v>-100</v>
      </c>
      <c r="G64" s="94">
        <v>0</v>
      </c>
      <c r="H64" s="126">
        <v>0</v>
      </c>
      <c r="I64" s="98">
        <f t="shared" si="2"/>
        <v>0</v>
      </c>
      <c r="J64" s="139">
        <v>0</v>
      </c>
      <c r="K64" s="139">
        <v>0</v>
      </c>
      <c r="L64" s="61" t="s">
        <v>17</v>
      </c>
      <c r="M64" s="67">
        <v>44693</v>
      </c>
      <c r="N64" s="73" t="s">
        <v>94</v>
      </c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</row>
    <row r="65" spans="1:34" ht="62.25" customHeight="1">
      <c r="A65" s="95" t="s">
        <v>115</v>
      </c>
      <c r="B65" s="96" t="s">
        <v>116</v>
      </c>
      <c r="C65" s="97">
        <v>60.6</v>
      </c>
      <c r="D65" s="98">
        <v>0</v>
      </c>
      <c r="E65" s="99">
        <v>60.6</v>
      </c>
      <c r="F65" s="100">
        <v>-60.6</v>
      </c>
      <c r="G65" s="100">
        <v>0</v>
      </c>
      <c r="H65" s="126">
        <v>0</v>
      </c>
      <c r="I65" s="98">
        <f t="shared" si="2"/>
        <v>0</v>
      </c>
      <c r="J65" s="139">
        <v>0</v>
      </c>
      <c r="K65" s="139">
        <v>0</v>
      </c>
      <c r="L65" s="101" t="s">
        <v>17</v>
      </c>
      <c r="M65" s="102">
        <v>44693</v>
      </c>
      <c r="N65" s="48" t="s">
        <v>94</v>
      </c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</row>
    <row r="66" spans="1:34" ht="51" customHeight="1">
      <c r="A66" s="63" t="s">
        <v>142</v>
      </c>
      <c r="B66" s="103" t="s">
        <v>143</v>
      </c>
      <c r="C66" s="104"/>
      <c r="D66" s="105"/>
      <c r="E66" s="60">
        <f>E67+E68</f>
        <v>210</v>
      </c>
      <c r="F66" s="66">
        <v>0</v>
      </c>
      <c r="G66" s="66">
        <v>210</v>
      </c>
      <c r="H66" s="126">
        <v>0</v>
      </c>
      <c r="I66" s="98">
        <f t="shared" si="2"/>
        <v>210</v>
      </c>
      <c r="J66" s="139">
        <v>0</v>
      </c>
      <c r="K66" s="139">
        <v>210</v>
      </c>
      <c r="L66" s="106"/>
      <c r="M66" s="107"/>
      <c r="N66" s="106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</row>
    <row r="67" spans="1:34" ht="167.25" customHeight="1">
      <c r="A67" s="63" t="s">
        <v>144</v>
      </c>
      <c r="B67" s="69" t="s">
        <v>145</v>
      </c>
      <c r="C67" s="108"/>
      <c r="D67" s="108"/>
      <c r="E67" s="60">
        <v>80</v>
      </c>
      <c r="F67" s="66">
        <v>0</v>
      </c>
      <c r="G67" s="66">
        <v>80</v>
      </c>
      <c r="H67" s="126">
        <v>0</v>
      </c>
      <c r="I67" s="98">
        <f t="shared" si="2"/>
        <v>80</v>
      </c>
      <c r="J67" s="139">
        <v>0</v>
      </c>
      <c r="K67" s="139">
        <v>80</v>
      </c>
      <c r="L67" s="109" t="s">
        <v>17</v>
      </c>
      <c r="M67" s="67">
        <v>44650</v>
      </c>
      <c r="N67" s="61" t="s">
        <v>137</v>
      </c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</row>
    <row r="68" spans="1:34" ht="115.5" customHeight="1">
      <c r="A68" s="63" t="s">
        <v>146</v>
      </c>
      <c r="B68" s="110" t="s">
        <v>147</v>
      </c>
      <c r="C68" s="111"/>
      <c r="D68" s="111"/>
      <c r="E68" s="60">
        <v>130</v>
      </c>
      <c r="F68" s="112">
        <v>0</v>
      </c>
      <c r="G68" s="112">
        <v>130</v>
      </c>
      <c r="H68" s="126">
        <v>0</v>
      </c>
      <c r="I68" s="98">
        <f t="shared" si="2"/>
        <v>130</v>
      </c>
      <c r="J68" s="141">
        <v>0</v>
      </c>
      <c r="K68" s="141">
        <v>130</v>
      </c>
      <c r="L68" s="113" t="s">
        <v>17</v>
      </c>
      <c r="M68" s="67">
        <v>44650</v>
      </c>
      <c r="N68" s="114" t="s">
        <v>137</v>
      </c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</row>
    <row r="69" spans="1:34" ht="55.5" customHeight="1">
      <c r="A69" s="56" t="s">
        <v>148</v>
      </c>
      <c r="B69" s="103" t="s">
        <v>149</v>
      </c>
      <c r="C69" s="115"/>
      <c r="D69" s="115"/>
      <c r="E69" s="60">
        <f>E70+E71</f>
        <v>693</v>
      </c>
      <c r="F69" s="66">
        <v>0</v>
      </c>
      <c r="G69" s="66">
        <v>693</v>
      </c>
      <c r="H69" s="126">
        <v>-693</v>
      </c>
      <c r="I69" s="98">
        <v>0</v>
      </c>
      <c r="J69" s="139">
        <v>0</v>
      </c>
      <c r="K69" s="139">
        <v>0</v>
      </c>
      <c r="L69" s="106"/>
      <c r="M69" s="107"/>
      <c r="N69" s="106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</row>
    <row r="70" spans="1:34" ht="88.5" customHeight="1">
      <c r="A70" s="63" t="s">
        <v>150</v>
      </c>
      <c r="B70" s="69" t="s">
        <v>151</v>
      </c>
      <c r="C70" s="108"/>
      <c r="D70" s="108"/>
      <c r="E70" s="60">
        <v>375</v>
      </c>
      <c r="F70" s="66">
        <v>0</v>
      </c>
      <c r="G70" s="66">
        <v>375</v>
      </c>
      <c r="H70" s="144">
        <v>-375</v>
      </c>
      <c r="I70" s="145">
        <f t="shared" ref="I70:I71" si="3">G70+H70</f>
        <v>0</v>
      </c>
      <c r="J70" s="146">
        <v>0</v>
      </c>
      <c r="K70" s="146">
        <v>0</v>
      </c>
      <c r="L70" s="69" t="s">
        <v>152</v>
      </c>
      <c r="M70" s="67">
        <v>44650</v>
      </c>
      <c r="N70" s="73" t="s">
        <v>94</v>
      </c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</row>
    <row r="71" spans="1:34" ht="102.75" customHeight="1">
      <c r="A71" s="63" t="s">
        <v>153</v>
      </c>
      <c r="B71" s="69" t="s">
        <v>154</v>
      </c>
      <c r="C71" s="108"/>
      <c r="D71" s="108"/>
      <c r="E71" s="60">
        <v>318</v>
      </c>
      <c r="F71" s="116">
        <v>0</v>
      </c>
      <c r="G71" s="66">
        <v>318</v>
      </c>
      <c r="H71" s="144">
        <v>-318</v>
      </c>
      <c r="I71" s="145">
        <f t="shared" si="3"/>
        <v>0</v>
      </c>
      <c r="J71" s="146">
        <v>0</v>
      </c>
      <c r="K71" s="146">
        <v>0</v>
      </c>
      <c r="L71" s="69" t="s">
        <v>152</v>
      </c>
      <c r="M71" s="67">
        <v>44650</v>
      </c>
      <c r="N71" s="73" t="s">
        <v>94</v>
      </c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</row>
    <row r="72" spans="1:34" ht="58.5" customHeight="1">
      <c r="A72" s="95" t="s">
        <v>155</v>
      </c>
      <c r="B72" s="117" t="s">
        <v>156</v>
      </c>
      <c r="C72" s="118"/>
      <c r="D72" s="118"/>
      <c r="E72" s="119">
        <v>453.22500000000002</v>
      </c>
      <c r="F72" s="120">
        <v>0</v>
      </c>
      <c r="G72" s="120">
        <v>453.22500000000002</v>
      </c>
      <c r="H72" s="126">
        <v>0</v>
      </c>
      <c r="I72" s="98">
        <f t="shared" ref="I72" si="4">G72</f>
        <v>453.22500000000002</v>
      </c>
      <c r="J72" s="139">
        <v>0</v>
      </c>
      <c r="K72" s="139">
        <v>453.22500000000002</v>
      </c>
      <c r="L72" s="101" t="s">
        <v>17</v>
      </c>
      <c r="M72" s="102">
        <v>44805</v>
      </c>
      <c r="N72" s="48" t="s">
        <v>94</v>
      </c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</row>
    <row r="73" spans="1:34" ht="18.75" customHeight="1">
      <c r="A73" s="56"/>
      <c r="B73" s="78" t="s">
        <v>117</v>
      </c>
      <c r="C73" s="86">
        <v>3562.76</v>
      </c>
      <c r="D73" s="78"/>
      <c r="E73" s="60">
        <v>4649.8850000000002</v>
      </c>
      <c r="F73" s="59"/>
      <c r="G73" s="60">
        <v>4190.6570000000002</v>
      </c>
      <c r="H73" s="123"/>
      <c r="I73" s="145">
        <v>3497.6570000000002</v>
      </c>
      <c r="J73" s="142"/>
      <c r="K73" s="142">
        <v>2747.6570000000002</v>
      </c>
      <c r="L73" s="62"/>
      <c r="M73" s="62"/>
      <c r="N73" s="62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</row>
    <row r="74" spans="1:34" ht="18.75" customHeight="1">
      <c r="A74" s="56"/>
      <c r="B74" s="78" t="s">
        <v>157</v>
      </c>
      <c r="C74" s="80"/>
      <c r="D74" s="80"/>
      <c r="E74" s="60">
        <f>E73-'22.12.2021'!C60</f>
        <v>1087.1250000000005</v>
      </c>
      <c r="F74" s="121"/>
      <c r="G74" s="60">
        <v>-459.22800000000001</v>
      </c>
      <c r="H74" s="62"/>
      <c r="I74" s="145">
        <v>-693</v>
      </c>
      <c r="J74" s="142"/>
      <c r="K74" s="142">
        <v>-750</v>
      </c>
      <c r="L74" s="62"/>
      <c r="M74" s="62"/>
      <c r="N74" s="62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</row>
    <row r="75" spans="1:34" ht="18.75" customHeight="1">
      <c r="A75" s="63"/>
      <c r="B75" s="78" t="s">
        <v>119</v>
      </c>
      <c r="C75" s="78">
        <v>22105.914000000001</v>
      </c>
      <c r="D75" s="78"/>
      <c r="E75" s="60">
        <f>E25+E49+E73</f>
        <v>21877.571580000003</v>
      </c>
      <c r="F75" s="59"/>
      <c r="G75" s="148">
        <v>18336.444</v>
      </c>
      <c r="H75" s="62"/>
      <c r="I75" s="145">
        <v>17643.444</v>
      </c>
      <c r="J75" s="142"/>
      <c r="K75" s="142">
        <v>15657.444</v>
      </c>
      <c r="L75" s="62"/>
      <c r="M75" s="62"/>
      <c r="N75" s="62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1:34" ht="18.75" customHeight="1">
      <c r="A76" s="63"/>
      <c r="B76" s="78" t="s">
        <v>158</v>
      </c>
      <c r="C76" s="80"/>
      <c r="D76" s="80"/>
      <c r="E76" s="60">
        <f>E75-'22.12.2021'!C62</f>
        <v>-228.34241999999722</v>
      </c>
      <c r="F76" s="121"/>
      <c r="G76" s="60">
        <v>-3541.1280000000002</v>
      </c>
      <c r="H76" s="62"/>
      <c r="I76" s="145">
        <v>-693</v>
      </c>
      <c r="J76" s="142"/>
      <c r="K76" s="142">
        <v>-1986</v>
      </c>
      <c r="L76" s="62"/>
      <c r="M76" s="62"/>
      <c r="N76" s="62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</row>
    <row r="77" spans="1:34" ht="18.75" customHeight="1">
      <c r="A77" s="122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</row>
    <row r="78" spans="1:34" ht="18.75" customHeight="1">
      <c r="A78" s="122"/>
      <c r="B78" s="187" t="s">
        <v>165</v>
      </c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</row>
    <row r="79" spans="1:34" ht="12.75" customHeight="1">
      <c r="A79" s="37"/>
      <c r="B79" s="124"/>
      <c r="C79" s="124"/>
      <c r="D79" s="124"/>
      <c r="E79" s="124"/>
      <c r="F79" s="124"/>
      <c r="G79" s="124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</row>
    <row r="80" spans="1:34" ht="12.75" customHeight="1">
      <c r="A80" s="37"/>
      <c r="B80" s="124"/>
      <c r="C80" s="124"/>
      <c r="D80" s="124"/>
      <c r="E80" s="124"/>
      <c r="F80" s="124"/>
      <c r="G80" s="124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</row>
    <row r="81" spans="1:34" ht="12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</row>
    <row r="82" spans="1:34" ht="12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</row>
    <row r="83" spans="1:34" ht="12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</row>
    <row r="84" spans="1:34" ht="12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</row>
    <row r="85" spans="1:34" ht="12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</row>
    <row r="86" spans="1:34" ht="12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</row>
    <row r="87" spans="1:34" ht="12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</row>
    <row r="88" spans="1:34" ht="12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</row>
    <row r="89" spans="1:34" ht="12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</row>
    <row r="90" spans="1:34" ht="12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</row>
    <row r="91" spans="1:34" ht="12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</row>
    <row r="92" spans="1:34" ht="12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</row>
    <row r="93" spans="1:34" ht="12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</row>
    <row r="94" spans="1:34" ht="12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</row>
    <row r="95" spans="1:34" ht="12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</row>
    <row r="96" spans="1:34" ht="12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</row>
    <row r="97" spans="1:34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</row>
    <row r="98" spans="1:34" ht="12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</row>
    <row r="99" spans="1:34" ht="12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</row>
    <row r="100" spans="1:34" ht="12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</row>
    <row r="101" spans="1:34" ht="12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</row>
    <row r="102" spans="1:34" ht="12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</row>
    <row r="103" spans="1:34" ht="12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</row>
    <row r="104" spans="1:34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</row>
    <row r="105" spans="1:34" ht="12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</row>
    <row r="106" spans="1:34" ht="12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</row>
    <row r="107" spans="1:34" ht="12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</row>
    <row r="108" spans="1:34" ht="12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</row>
    <row r="109" spans="1:34" ht="12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</row>
    <row r="110" spans="1:34" ht="12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</row>
    <row r="111" spans="1:34" ht="12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</row>
    <row r="112" spans="1:34" ht="12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</row>
    <row r="113" spans="1:34" ht="12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</row>
    <row r="114" spans="1:34" ht="12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</row>
    <row r="115" spans="1:34" ht="12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</row>
    <row r="116" spans="1:34" ht="12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</row>
    <row r="117" spans="1:34" ht="12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</row>
    <row r="118" spans="1:34" ht="12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</row>
    <row r="119" spans="1:34" ht="12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</row>
    <row r="120" spans="1:34" ht="12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</row>
    <row r="121" spans="1:34" ht="12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</row>
    <row r="122" spans="1:34" ht="12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</row>
    <row r="123" spans="1:34" ht="12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</row>
    <row r="124" spans="1:34" ht="12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</row>
    <row r="125" spans="1:34" ht="12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</row>
    <row r="126" spans="1:34" ht="12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</row>
    <row r="127" spans="1:34" ht="12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</row>
    <row r="128" spans="1:34" ht="12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</row>
    <row r="129" spans="1:34" ht="12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</row>
    <row r="130" spans="1:34" ht="12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</row>
    <row r="131" spans="1:34" ht="12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</row>
    <row r="132" spans="1:34" ht="12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</row>
    <row r="133" spans="1:34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</row>
    <row r="134" spans="1:34" ht="12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</row>
    <row r="135" spans="1:34" ht="12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</row>
    <row r="136" spans="1:34" ht="12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</row>
    <row r="137" spans="1:34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</row>
    <row r="138" spans="1:34" ht="12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</row>
    <row r="139" spans="1:34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</row>
    <row r="140" spans="1:34" ht="12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</row>
    <row r="141" spans="1:34" ht="12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</row>
    <row r="142" spans="1:34" ht="12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</row>
    <row r="143" spans="1:34" ht="12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</row>
    <row r="144" spans="1:34" ht="12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</row>
    <row r="145" spans="1:34" ht="12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</row>
    <row r="146" spans="1:34" ht="12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</row>
    <row r="147" spans="1:34" ht="12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</row>
    <row r="148" spans="1:34" ht="12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</row>
    <row r="149" spans="1:34" ht="12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</row>
    <row r="150" spans="1:34" ht="12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</row>
    <row r="151" spans="1:34" ht="12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</row>
    <row r="152" spans="1:34" ht="12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</row>
    <row r="153" spans="1:34" ht="12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</row>
    <row r="154" spans="1:34" ht="12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</row>
    <row r="155" spans="1:34" ht="12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</row>
    <row r="156" spans="1:34" ht="12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</row>
    <row r="157" spans="1:34" ht="12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</row>
    <row r="158" spans="1:34" ht="12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</row>
    <row r="159" spans="1:34" ht="12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</row>
    <row r="160" spans="1:34" ht="12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</row>
    <row r="161" spans="1:34" ht="12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</row>
    <row r="162" spans="1:34" ht="12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</row>
    <row r="163" spans="1:34" ht="12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</row>
    <row r="164" spans="1:34" ht="12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</row>
    <row r="165" spans="1:34" ht="12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</row>
    <row r="166" spans="1:34" ht="12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</row>
    <row r="167" spans="1:34" ht="12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</row>
    <row r="168" spans="1:34" ht="12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</row>
    <row r="169" spans="1:34" ht="12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</row>
    <row r="170" spans="1:34" ht="12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</row>
    <row r="171" spans="1:34" ht="12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</row>
    <row r="172" spans="1:34" ht="12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</row>
    <row r="173" spans="1:34" ht="12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</row>
    <row r="174" spans="1:34" ht="12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</row>
    <row r="175" spans="1:34" ht="12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</row>
    <row r="176" spans="1:34" ht="12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</row>
    <row r="177" spans="1:34" ht="12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</row>
    <row r="178" spans="1:34" ht="12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</row>
    <row r="179" spans="1:34" ht="12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</row>
    <row r="180" spans="1:34" ht="12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</row>
    <row r="181" spans="1:34" ht="12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</row>
    <row r="182" spans="1:34" ht="12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</row>
    <row r="183" spans="1:34" ht="12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</row>
    <row r="184" spans="1:34" ht="12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</row>
    <row r="185" spans="1:34" ht="12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</row>
    <row r="186" spans="1:34" ht="12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</row>
    <row r="187" spans="1:34" ht="12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</row>
    <row r="188" spans="1:34" ht="12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</row>
    <row r="189" spans="1:34" ht="12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</row>
    <row r="190" spans="1:34" ht="12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</row>
    <row r="191" spans="1:34" ht="12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</row>
    <row r="192" spans="1:34" ht="12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</row>
    <row r="193" spans="1:34" ht="12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</row>
    <row r="194" spans="1:34" ht="12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</row>
    <row r="195" spans="1:34" ht="12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</row>
    <row r="196" spans="1:34" ht="12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</row>
    <row r="197" spans="1:34" ht="12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</row>
    <row r="198" spans="1:34" ht="12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</row>
    <row r="199" spans="1:34" ht="12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</row>
    <row r="200" spans="1:34" ht="12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</row>
    <row r="201" spans="1:34" ht="12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</row>
    <row r="202" spans="1:34" ht="12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</row>
    <row r="203" spans="1:34" ht="12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</row>
    <row r="204" spans="1:34" ht="12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</row>
    <row r="205" spans="1:34" ht="12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</row>
    <row r="206" spans="1:34" ht="12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</row>
    <row r="207" spans="1:34" ht="12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</row>
    <row r="208" spans="1:34" ht="12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</row>
    <row r="209" spans="1:34" ht="12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</row>
    <row r="210" spans="1:34" ht="12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</row>
    <row r="211" spans="1:34" ht="12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</row>
    <row r="212" spans="1:34" ht="12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</row>
    <row r="213" spans="1:34" ht="12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</row>
    <row r="214" spans="1:34" ht="12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</row>
    <row r="215" spans="1:34" ht="12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</row>
    <row r="216" spans="1:34" ht="12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</row>
    <row r="217" spans="1:34" ht="12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</row>
    <row r="218" spans="1:34" ht="12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</row>
    <row r="219" spans="1:34" ht="12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</row>
    <row r="220" spans="1:34" ht="12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</row>
    <row r="221" spans="1:34" ht="12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</row>
    <row r="222" spans="1:34" ht="12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</row>
    <row r="223" spans="1:34" ht="12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</row>
    <row r="224" spans="1:34" ht="12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</row>
    <row r="225" spans="1:34" ht="12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</row>
    <row r="226" spans="1:34" ht="12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</row>
    <row r="227" spans="1:34" ht="12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</row>
    <row r="228" spans="1:34" ht="12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</row>
    <row r="229" spans="1:34" ht="12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</row>
    <row r="230" spans="1:34" ht="12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</row>
    <row r="231" spans="1:34" ht="12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</row>
    <row r="232" spans="1:34" ht="12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</row>
    <row r="233" spans="1:34" ht="12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</row>
    <row r="234" spans="1:34" ht="12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</row>
    <row r="235" spans="1:34" ht="12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</row>
    <row r="236" spans="1:34" ht="12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</row>
    <row r="237" spans="1:34" ht="12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</row>
    <row r="238" spans="1:34" ht="12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</row>
    <row r="239" spans="1:34" ht="12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</row>
    <row r="240" spans="1:34" ht="12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</row>
    <row r="241" spans="1:34" ht="12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</row>
    <row r="242" spans="1:34" ht="12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</row>
    <row r="243" spans="1:34" ht="12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</row>
    <row r="244" spans="1:34" ht="12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</row>
    <row r="245" spans="1:34" ht="12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</row>
    <row r="246" spans="1:34" ht="12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</row>
    <row r="247" spans="1:34" ht="12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</row>
    <row r="248" spans="1:34" ht="12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</row>
    <row r="249" spans="1:34" ht="12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</row>
    <row r="250" spans="1:34" ht="12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</row>
    <row r="251" spans="1:34" ht="12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</row>
    <row r="252" spans="1:34" ht="12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</row>
    <row r="253" spans="1:34" ht="12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</row>
    <row r="254" spans="1:34" ht="12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</row>
    <row r="255" spans="1:34" ht="12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</row>
    <row r="256" spans="1:34" ht="12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</row>
    <row r="257" spans="1:34" ht="12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</row>
    <row r="258" spans="1:34" ht="12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</row>
    <row r="259" spans="1:34" ht="12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</row>
    <row r="260" spans="1:34" ht="12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</row>
    <row r="261" spans="1:34" ht="12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</row>
    <row r="262" spans="1:34" ht="12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</row>
    <row r="263" spans="1:34" ht="12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</row>
    <row r="264" spans="1:34" ht="12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</row>
    <row r="265" spans="1:34" ht="12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</row>
    <row r="266" spans="1:34" ht="12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</row>
    <row r="267" spans="1:34" ht="12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</row>
    <row r="268" spans="1:34" ht="12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</row>
    <row r="269" spans="1:34" ht="12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</row>
    <row r="270" spans="1:34" ht="12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</row>
    <row r="271" spans="1:34" ht="12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</row>
    <row r="272" spans="1:34" ht="12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</row>
    <row r="273" spans="1:34" ht="12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</row>
    <row r="274" spans="1:34" ht="12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</row>
    <row r="275" spans="1:34" ht="12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</row>
    <row r="276" spans="1:34" ht="12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</row>
    <row r="277" spans="1:34" ht="12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</row>
    <row r="278" spans="1:34" ht="12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</row>
    <row r="279" spans="1:34" ht="12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</row>
    <row r="280" spans="1:34" ht="12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</row>
    <row r="281" spans="1:34" ht="12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</row>
    <row r="282" spans="1:34" ht="12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</row>
    <row r="283" spans="1:34" ht="12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</row>
    <row r="284" spans="1:34" ht="12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</row>
    <row r="285" spans="1:34" ht="12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</row>
    <row r="286" spans="1:34" ht="12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</row>
    <row r="287" spans="1:34" ht="12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</row>
    <row r="288" spans="1:34" ht="12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</row>
    <row r="289" spans="1:34" ht="12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</row>
    <row r="290" spans="1:34" ht="12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</row>
    <row r="291" spans="1:34" ht="12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</row>
    <row r="292" spans="1:34" ht="12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</row>
    <row r="293" spans="1:34" ht="12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</row>
    <row r="294" spans="1:34" ht="12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</row>
    <row r="295" spans="1:34" ht="12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</row>
    <row r="296" spans="1:34" ht="12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</row>
    <row r="297" spans="1:34" ht="12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</row>
    <row r="298" spans="1:34" ht="12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</row>
    <row r="299" spans="1:34" ht="12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</row>
    <row r="300" spans="1:34" ht="12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</row>
    <row r="301" spans="1:34" ht="12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</row>
    <row r="302" spans="1:34" ht="12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</row>
    <row r="303" spans="1:34" ht="12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</row>
    <row r="304" spans="1:34" ht="12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</row>
    <row r="305" spans="1:34" ht="12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</row>
    <row r="306" spans="1:34" ht="12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</row>
    <row r="307" spans="1:34" ht="12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</row>
    <row r="308" spans="1:34" ht="12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</row>
    <row r="309" spans="1:34" ht="12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</row>
    <row r="310" spans="1:34" ht="12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</row>
    <row r="311" spans="1:34" ht="12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</row>
    <row r="312" spans="1:34" ht="12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</row>
    <row r="313" spans="1:34" ht="12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</row>
    <row r="314" spans="1:34" ht="12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</row>
    <row r="315" spans="1:34" ht="12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</row>
    <row r="316" spans="1:34" ht="12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</row>
    <row r="317" spans="1:34" ht="12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</row>
    <row r="318" spans="1:34" ht="12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</row>
    <row r="319" spans="1:34" ht="12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</row>
    <row r="320" spans="1:34" ht="12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</row>
    <row r="321" spans="1:34" ht="12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</row>
    <row r="322" spans="1:34" ht="12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</row>
    <row r="323" spans="1:34" ht="12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</row>
    <row r="324" spans="1:34" ht="12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</row>
    <row r="325" spans="1:34" ht="12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</row>
    <row r="326" spans="1:34" ht="12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</row>
    <row r="327" spans="1:34" ht="12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</row>
    <row r="328" spans="1:34" ht="12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</row>
    <row r="329" spans="1:34" ht="12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</row>
    <row r="330" spans="1:34" ht="12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</row>
    <row r="331" spans="1:34" ht="12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</row>
    <row r="332" spans="1:34" ht="12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</row>
    <row r="333" spans="1:34" ht="12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</row>
    <row r="334" spans="1:34" ht="12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</row>
    <row r="335" spans="1:34" ht="12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</row>
    <row r="336" spans="1:34" ht="12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</row>
    <row r="337" spans="1:34" ht="12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</row>
    <row r="338" spans="1:34" ht="12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</row>
    <row r="339" spans="1:34" ht="12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</row>
    <row r="340" spans="1:34" ht="12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</row>
    <row r="341" spans="1:34" ht="12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</row>
    <row r="342" spans="1:34" ht="12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</row>
    <row r="343" spans="1:34" ht="12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</row>
    <row r="344" spans="1:34" ht="12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</row>
    <row r="345" spans="1:34" ht="12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</row>
    <row r="346" spans="1:34" ht="12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</row>
    <row r="347" spans="1:34" ht="12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</row>
    <row r="348" spans="1:34" ht="12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</row>
    <row r="349" spans="1:34" ht="12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</row>
    <row r="350" spans="1:34" ht="12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</row>
    <row r="351" spans="1:34" ht="12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</row>
    <row r="352" spans="1:34" ht="12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</row>
    <row r="353" spans="1:34" ht="12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</row>
    <row r="354" spans="1:34" ht="12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</row>
    <row r="355" spans="1:34" ht="12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</row>
    <row r="356" spans="1:34" ht="12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</row>
    <row r="357" spans="1:34" ht="12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</row>
    <row r="358" spans="1:34" ht="12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</row>
    <row r="359" spans="1:34" ht="12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</row>
    <row r="360" spans="1:34" ht="12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</row>
    <row r="361" spans="1:34" ht="12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</row>
    <row r="362" spans="1:34" ht="12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</row>
    <row r="363" spans="1:34" ht="12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</row>
    <row r="364" spans="1:34" ht="12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</row>
    <row r="365" spans="1:34" ht="12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</row>
    <row r="366" spans="1:34" ht="12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</row>
    <row r="367" spans="1:34" ht="12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</row>
    <row r="368" spans="1:34" ht="12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</row>
    <row r="369" spans="1:34" ht="12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</row>
    <row r="370" spans="1:34" ht="12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</row>
    <row r="371" spans="1:34" ht="12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</row>
    <row r="372" spans="1:34" ht="12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</row>
    <row r="373" spans="1:34" ht="12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</row>
    <row r="374" spans="1:34" ht="12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</row>
    <row r="375" spans="1:34" ht="12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</row>
    <row r="376" spans="1:34" ht="12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</row>
    <row r="377" spans="1:34" ht="12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</row>
    <row r="378" spans="1:34" ht="12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</row>
    <row r="379" spans="1:34" ht="12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</row>
    <row r="380" spans="1:34" ht="12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</row>
    <row r="381" spans="1:34" ht="12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</row>
    <row r="382" spans="1:34" ht="12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</row>
    <row r="383" spans="1:34" ht="12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</row>
    <row r="384" spans="1:34" ht="12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</row>
    <row r="385" spans="1:34" ht="12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</row>
    <row r="386" spans="1:34" ht="12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</row>
    <row r="387" spans="1:34" ht="12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</row>
    <row r="388" spans="1:34" ht="12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</row>
    <row r="389" spans="1:34" ht="12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</row>
    <row r="390" spans="1:34" ht="12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</row>
    <row r="391" spans="1:34" ht="12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</row>
    <row r="392" spans="1:34" ht="12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</row>
    <row r="393" spans="1:34" ht="12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</row>
    <row r="394" spans="1:34" ht="12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</row>
    <row r="395" spans="1:34" ht="12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</row>
    <row r="396" spans="1:34" ht="12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</row>
    <row r="397" spans="1:34" ht="12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</row>
    <row r="398" spans="1:34" ht="12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</row>
    <row r="399" spans="1:34" ht="12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</row>
    <row r="400" spans="1:34" ht="12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</row>
    <row r="401" spans="1:34" ht="12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</row>
    <row r="402" spans="1:34" ht="12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</row>
    <row r="403" spans="1:34" ht="12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</row>
    <row r="404" spans="1:34" ht="12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</row>
    <row r="405" spans="1:34" ht="12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</row>
    <row r="406" spans="1:34" ht="12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</row>
    <row r="407" spans="1:34" ht="12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</row>
    <row r="408" spans="1:34" ht="12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</row>
    <row r="409" spans="1:34" ht="12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</row>
    <row r="410" spans="1:34" ht="12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</row>
    <row r="411" spans="1:34" ht="12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</row>
    <row r="412" spans="1:34" ht="12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</row>
    <row r="413" spans="1:34" ht="12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</row>
    <row r="414" spans="1:34" ht="12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</row>
    <row r="415" spans="1:34" ht="12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</row>
    <row r="416" spans="1:34" ht="12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</row>
    <row r="417" spans="1:34" ht="12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</row>
    <row r="418" spans="1:34" ht="12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</row>
    <row r="419" spans="1:34" ht="12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</row>
    <row r="420" spans="1:34" ht="12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</row>
    <row r="421" spans="1:34" ht="12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</row>
    <row r="422" spans="1:34" ht="12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</row>
    <row r="423" spans="1:34" ht="12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</row>
    <row r="424" spans="1:34" ht="12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</row>
    <row r="425" spans="1:34" ht="12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</row>
    <row r="426" spans="1:34" ht="12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</row>
    <row r="427" spans="1:34" ht="12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</row>
    <row r="428" spans="1:34" ht="12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</row>
    <row r="429" spans="1:34" ht="12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</row>
    <row r="430" spans="1:34" ht="12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</row>
    <row r="431" spans="1:34" ht="12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</row>
    <row r="432" spans="1:34" ht="12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</row>
    <row r="433" spans="1:34" ht="12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</row>
    <row r="434" spans="1:34" ht="12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</row>
    <row r="435" spans="1:34" ht="12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</row>
    <row r="436" spans="1:34" ht="12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</row>
    <row r="437" spans="1:34" ht="12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</row>
    <row r="438" spans="1:34" ht="12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</row>
    <row r="439" spans="1:34" ht="12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</row>
    <row r="440" spans="1:34" ht="12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</row>
    <row r="441" spans="1:34" ht="12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</row>
    <row r="442" spans="1:34" ht="12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</row>
    <row r="443" spans="1:34" ht="12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</row>
    <row r="444" spans="1:34" ht="12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</row>
    <row r="445" spans="1:34" ht="12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</row>
    <row r="446" spans="1:34" ht="12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</row>
    <row r="447" spans="1:34" ht="12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</row>
    <row r="448" spans="1:34" ht="12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</row>
    <row r="449" spans="1:34" ht="12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</row>
    <row r="450" spans="1:34" ht="12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</row>
    <row r="451" spans="1:34" ht="12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</row>
    <row r="452" spans="1:34" ht="12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</row>
    <row r="453" spans="1:34" ht="12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</row>
    <row r="454" spans="1:34" ht="12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</row>
    <row r="455" spans="1:34" ht="12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</row>
    <row r="456" spans="1:34" ht="12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</row>
    <row r="457" spans="1:34" ht="12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</row>
    <row r="458" spans="1:34" ht="12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</row>
    <row r="459" spans="1:34" ht="12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</row>
    <row r="460" spans="1:34" ht="12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</row>
    <row r="461" spans="1:34" ht="12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</row>
    <row r="462" spans="1:34" ht="12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</row>
    <row r="463" spans="1:34" ht="12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</row>
    <row r="464" spans="1:34" ht="12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</row>
    <row r="465" spans="1:34" ht="12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</row>
    <row r="466" spans="1:34" ht="12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</row>
    <row r="467" spans="1:34" ht="12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</row>
    <row r="468" spans="1:34" ht="12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</row>
    <row r="469" spans="1:34" ht="12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</row>
    <row r="470" spans="1:34" ht="12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</row>
    <row r="471" spans="1:34" ht="12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</row>
    <row r="472" spans="1:34" ht="12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</row>
    <row r="473" spans="1:34" ht="12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</row>
    <row r="474" spans="1:34" ht="12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</row>
    <row r="475" spans="1:34" ht="12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</row>
    <row r="476" spans="1:34" ht="12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</row>
    <row r="477" spans="1:34" ht="12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</row>
    <row r="478" spans="1:34" ht="12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</row>
    <row r="479" spans="1:34" ht="12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</row>
    <row r="480" spans="1:34" ht="12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</row>
    <row r="481" spans="1:34" ht="12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</row>
    <row r="482" spans="1:34" ht="12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</row>
    <row r="483" spans="1:34" ht="12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</row>
    <row r="484" spans="1:34" ht="12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</row>
    <row r="485" spans="1:34" ht="12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</row>
    <row r="486" spans="1:34" ht="12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</row>
    <row r="487" spans="1:34" ht="12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</row>
    <row r="488" spans="1:34" ht="12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</row>
    <row r="489" spans="1:34" ht="12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</row>
    <row r="490" spans="1:34" ht="12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</row>
    <row r="491" spans="1:34" ht="12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</row>
    <row r="492" spans="1:34" ht="12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</row>
    <row r="493" spans="1:34" ht="12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</row>
    <row r="494" spans="1:34" ht="12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</row>
    <row r="495" spans="1:34" ht="12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</row>
    <row r="496" spans="1:34" ht="12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</row>
    <row r="497" spans="1:34" ht="12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</row>
    <row r="498" spans="1:34" ht="12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</row>
    <row r="499" spans="1:34" ht="12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</row>
    <row r="500" spans="1:34" ht="12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</row>
    <row r="501" spans="1:34" ht="12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</row>
    <row r="502" spans="1:34" ht="12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</row>
    <row r="503" spans="1:34" ht="12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</row>
    <row r="504" spans="1:34" ht="12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</row>
    <row r="505" spans="1:34" ht="12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</row>
    <row r="506" spans="1:34" ht="12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</row>
    <row r="507" spans="1:34" ht="12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</row>
    <row r="508" spans="1:34" ht="12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</row>
    <row r="509" spans="1:34" ht="12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</row>
    <row r="510" spans="1:34" ht="12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</row>
    <row r="511" spans="1:34" ht="12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</row>
    <row r="512" spans="1:34" ht="12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</row>
    <row r="513" spans="1:34" ht="12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</row>
    <row r="514" spans="1:34" ht="12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</row>
    <row r="515" spans="1:34" ht="12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</row>
    <row r="516" spans="1:34" ht="12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</row>
    <row r="517" spans="1:34" ht="12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</row>
    <row r="518" spans="1:34" ht="12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</row>
    <row r="519" spans="1:34" ht="12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</row>
    <row r="520" spans="1:34" ht="12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</row>
    <row r="521" spans="1:34" ht="12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</row>
    <row r="522" spans="1:34" ht="12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</row>
    <row r="523" spans="1:34" ht="12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</row>
    <row r="524" spans="1:34" ht="12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</row>
    <row r="525" spans="1:34" ht="12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</row>
    <row r="526" spans="1:34" ht="12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</row>
    <row r="527" spans="1:34" ht="12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</row>
    <row r="528" spans="1:34" ht="12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</row>
    <row r="529" spans="1:34" ht="12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</row>
    <row r="530" spans="1:34" ht="12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</row>
    <row r="531" spans="1:34" ht="12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</row>
    <row r="532" spans="1:34" ht="12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</row>
    <row r="533" spans="1:34" ht="12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</row>
    <row r="534" spans="1:34" ht="12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</row>
    <row r="535" spans="1:34" ht="12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</row>
    <row r="536" spans="1:34" ht="12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</row>
    <row r="537" spans="1:34" ht="12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</row>
    <row r="538" spans="1:34" ht="12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</row>
    <row r="539" spans="1:34" ht="12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</row>
    <row r="540" spans="1:34" ht="12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</row>
    <row r="541" spans="1:34" ht="12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</row>
    <row r="542" spans="1:34" ht="12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</row>
    <row r="543" spans="1:34" ht="12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</row>
    <row r="544" spans="1:34" ht="12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</row>
    <row r="545" spans="1:34" ht="12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</row>
    <row r="546" spans="1:34" ht="12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</row>
    <row r="547" spans="1:34" ht="12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</row>
    <row r="548" spans="1:34" ht="12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</row>
    <row r="549" spans="1:34" ht="12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</row>
    <row r="550" spans="1:34" ht="12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</row>
    <row r="551" spans="1:34" ht="12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</row>
    <row r="552" spans="1:34" ht="12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</row>
    <row r="553" spans="1:34" ht="12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</row>
    <row r="554" spans="1:34" ht="12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</row>
    <row r="555" spans="1:34" ht="12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</row>
    <row r="556" spans="1:34" ht="12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</row>
    <row r="557" spans="1:34" ht="12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</row>
    <row r="558" spans="1:34" ht="12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</row>
    <row r="559" spans="1:34" ht="12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</row>
    <row r="560" spans="1:34" ht="12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</row>
    <row r="561" spans="1:34" ht="12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</row>
    <row r="562" spans="1:34" ht="12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</row>
    <row r="563" spans="1:34" ht="12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</row>
    <row r="564" spans="1:34" ht="12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</row>
    <row r="565" spans="1:34" ht="12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</row>
    <row r="566" spans="1:34" ht="12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</row>
    <row r="567" spans="1:34" ht="12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</row>
    <row r="568" spans="1:34" ht="12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</row>
    <row r="569" spans="1:34" ht="12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</row>
    <row r="570" spans="1:34" ht="12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</row>
    <row r="571" spans="1:34" ht="12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</row>
    <row r="572" spans="1:34" ht="12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</row>
    <row r="573" spans="1:34" ht="12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</row>
    <row r="574" spans="1:34" ht="12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</row>
    <row r="575" spans="1:34" ht="12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</row>
    <row r="576" spans="1:34" ht="12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</row>
    <row r="577" spans="1:34" ht="12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</row>
    <row r="578" spans="1:34" ht="12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</row>
    <row r="579" spans="1:34" ht="12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</row>
    <row r="580" spans="1:34" ht="12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</row>
    <row r="581" spans="1:34" ht="12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</row>
    <row r="582" spans="1:34" ht="12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</row>
    <row r="583" spans="1:34" ht="12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</row>
    <row r="584" spans="1:34" ht="12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</row>
    <row r="585" spans="1:34" ht="12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</row>
    <row r="586" spans="1:34" ht="12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</row>
    <row r="587" spans="1:34" ht="12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</row>
    <row r="588" spans="1:34" ht="12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</row>
    <row r="589" spans="1:34" ht="12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</row>
    <row r="590" spans="1:34" ht="12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</row>
    <row r="591" spans="1:34" ht="12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</row>
    <row r="592" spans="1:34" ht="12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</row>
    <row r="593" spans="1:34" ht="12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</row>
    <row r="594" spans="1:34" ht="12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</row>
    <row r="595" spans="1:34" ht="12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</row>
    <row r="596" spans="1:34" ht="12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</row>
    <row r="597" spans="1:34" ht="12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</row>
    <row r="598" spans="1:34" ht="12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</row>
    <row r="599" spans="1:34" ht="12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</row>
    <row r="600" spans="1:34" ht="12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</row>
    <row r="601" spans="1:34" ht="12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</row>
    <row r="602" spans="1:34" ht="12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</row>
    <row r="603" spans="1:34" ht="12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</row>
    <row r="604" spans="1:34" ht="12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</row>
    <row r="605" spans="1:34" ht="12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</row>
    <row r="606" spans="1:34" ht="12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</row>
    <row r="607" spans="1:34" ht="12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</row>
    <row r="608" spans="1:34" ht="12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</row>
    <row r="609" spans="1:34" ht="12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</row>
    <row r="610" spans="1:34" ht="12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</row>
    <row r="611" spans="1:34" ht="12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</row>
    <row r="612" spans="1:34" ht="12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</row>
    <row r="613" spans="1:34" ht="12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</row>
    <row r="614" spans="1:34" ht="12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</row>
    <row r="615" spans="1:34" ht="12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</row>
    <row r="616" spans="1:34" ht="12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</row>
    <row r="617" spans="1:34" ht="12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</row>
    <row r="618" spans="1:34" ht="12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</row>
    <row r="619" spans="1:34" ht="12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</row>
    <row r="620" spans="1:34" ht="12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</row>
    <row r="621" spans="1:34" ht="12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</row>
    <row r="622" spans="1:34" ht="12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</row>
    <row r="623" spans="1:34" ht="12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</row>
    <row r="624" spans="1:34" ht="12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</row>
    <row r="625" spans="1:34" ht="12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</row>
    <row r="626" spans="1:34" ht="12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</row>
    <row r="627" spans="1:34" ht="12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</row>
    <row r="628" spans="1:34" ht="12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</row>
    <row r="629" spans="1:34" ht="12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</row>
    <row r="630" spans="1:34" ht="12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</row>
    <row r="631" spans="1:34" ht="12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</row>
    <row r="632" spans="1:34" ht="12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</row>
    <row r="633" spans="1:34" ht="12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</row>
    <row r="634" spans="1:34" ht="12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</row>
    <row r="635" spans="1:34" ht="12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</row>
    <row r="636" spans="1:34" ht="12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</row>
    <row r="637" spans="1:34" ht="12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</row>
    <row r="638" spans="1:34" ht="12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</row>
    <row r="639" spans="1:34" ht="12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</row>
    <row r="640" spans="1:34" ht="12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</row>
    <row r="641" spans="1:34" ht="12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</row>
    <row r="642" spans="1:34" ht="12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</row>
    <row r="643" spans="1:34" ht="12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</row>
    <row r="644" spans="1:34" ht="12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</row>
    <row r="645" spans="1:34" ht="12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</row>
    <row r="646" spans="1:34" ht="12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</row>
    <row r="647" spans="1:34" ht="12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</row>
    <row r="648" spans="1:34" ht="12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</row>
    <row r="649" spans="1:34" ht="12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</row>
    <row r="650" spans="1:34" ht="12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</row>
    <row r="651" spans="1:34" ht="12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</row>
    <row r="652" spans="1:34" ht="12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</row>
    <row r="653" spans="1:34" ht="12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</row>
    <row r="654" spans="1:34" ht="12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</row>
    <row r="655" spans="1:34" ht="12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</row>
    <row r="656" spans="1:34" ht="12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</row>
    <row r="657" spans="1:34" ht="12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</row>
    <row r="658" spans="1:34" ht="12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</row>
    <row r="659" spans="1:34" ht="12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</row>
    <row r="660" spans="1:34" ht="12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</row>
    <row r="661" spans="1:34" ht="12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</row>
    <row r="662" spans="1:34" ht="12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</row>
    <row r="663" spans="1:34" ht="12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</row>
    <row r="664" spans="1:34" ht="12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</row>
    <row r="665" spans="1:34" ht="12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</row>
    <row r="666" spans="1:34" ht="12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</row>
    <row r="667" spans="1:34" ht="12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</row>
    <row r="668" spans="1:34" ht="12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</row>
    <row r="669" spans="1:34" ht="12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</row>
    <row r="670" spans="1:34" ht="12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</row>
    <row r="671" spans="1:34" ht="12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</row>
    <row r="672" spans="1:34" ht="12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</row>
    <row r="673" spans="1:34" ht="12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</row>
    <row r="674" spans="1:34" ht="12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</row>
    <row r="675" spans="1:34" ht="12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</row>
    <row r="676" spans="1:34" ht="12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</row>
    <row r="677" spans="1:34" ht="12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</row>
    <row r="678" spans="1:34" ht="12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</row>
    <row r="679" spans="1:34" ht="12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</row>
    <row r="680" spans="1:34" ht="12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</row>
    <row r="681" spans="1:34" ht="12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</row>
    <row r="682" spans="1:34" ht="12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</row>
    <row r="683" spans="1:34" ht="12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</row>
    <row r="684" spans="1:34" ht="12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</row>
    <row r="685" spans="1:34" ht="12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</row>
    <row r="686" spans="1:34" ht="12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</row>
    <row r="687" spans="1:34" ht="12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</row>
    <row r="688" spans="1:34" ht="12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</row>
    <row r="689" spans="1:34" ht="12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</row>
    <row r="690" spans="1:34" ht="12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</row>
    <row r="691" spans="1:34" ht="12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</row>
    <row r="692" spans="1:34" ht="12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</row>
    <row r="693" spans="1:34" ht="12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</row>
    <row r="694" spans="1:34" ht="12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</row>
    <row r="695" spans="1:34" ht="12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</row>
    <row r="696" spans="1:34" ht="12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</row>
    <row r="697" spans="1:34" ht="12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</row>
    <row r="698" spans="1:34" ht="12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</row>
    <row r="699" spans="1:34" ht="12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</row>
    <row r="700" spans="1:34" ht="12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</row>
    <row r="701" spans="1:34" ht="12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</row>
    <row r="702" spans="1:34" ht="12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</row>
    <row r="703" spans="1:34" ht="12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</row>
    <row r="704" spans="1:34" ht="12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</row>
    <row r="705" spans="1:34" ht="12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</row>
    <row r="706" spans="1:34" ht="12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</row>
    <row r="707" spans="1:34" ht="12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</row>
    <row r="708" spans="1:34" ht="12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</row>
    <row r="709" spans="1:34" ht="12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</row>
    <row r="710" spans="1:34" ht="12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</row>
    <row r="711" spans="1:34" ht="12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</row>
    <row r="712" spans="1:34" ht="12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</row>
    <row r="713" spans="1:34" ht="12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</row>
    <row r="714" spans="1:34" ht="12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</row>
    <row r="715" spans="1:34" ht="12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</row>
    <row r="716" spans="1:34" ht="12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</row>
    <row r="717" spans="1:34" ht="12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</row>
    <row r="718" spans="1:34" ht="12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</row>
    <row r="719" spans="1:34" ht="12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</row>
    <row r="720" spans="1:34" ht="12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</row>
    <row r="721" spans="1:34" ht="12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</row>
    <row r="722" spans="1:34" ht="12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</row>
    <row r="723" spans="1:34" ht="12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</row>
    <row r="724" spans="1:34" ht="12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</row>
    <row r="725" spans="1:34" ht="12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</row>
    <row r="726" spans="1:34" ht="12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</row>
    <row r="727" spans="1:34" ht="12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</row>
    <row r="728" spans="1:34" ht="12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</row>
    <row r="729" spans="1:34" ht="12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</row>
    <row r="730" spans="1:34" ht="12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</row>
    <row r="731" spans="1:34" ht="12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</row>
    <row r="732" spans="1:34" ht="12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</row>
    <row r="733" spans="1:34" ht="12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</row>
    <row r="734" spans="1:34" ht="12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</row>
    <row r="735" spans="1:34" ht="12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</row>
    <row r="736" spans="1:34" ht="12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</row>
    <row r="737" spans="1:34" ht="12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</row>
    <row r="738" spans="1:34" ht="12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</row>
    <row r="739" spans="1:34" ht="12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</row>
    <row r="740" spans="1:34" ht="12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</row>
    <row r="741" spans="1:34" ht="12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</row>
    <row r="742" spans="1:34" ht="12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</row>
    <row r="743" spans="1:34" ht="12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</row>
    <row r="744" spans="1:34" ht="12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</row>
    <row r="745" spans="1:34" ht="12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</row>
    <row r="746" spans="1:34" ht="12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</row>
    <row r="747" spans="1:34" ht="12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</row>
    <row r="748" spans="1:34" ht="12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</row>
    <row r="749" spans="1:34" ht="12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</row>
    <row r="750" spans="1:34" ht="12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</row>
    <row r="751" spans="1:34" ht="12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</row>
    <row r="752" spans="1:34" ht="12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</row>
    <row r="753" spans="1:34" ht="12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</row>
    <row r="754" spans="1:34" ht="12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</row>
    <row r="755" spans="1:34" ht="12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</row>
    <row r="756" spans="1:34" ht="12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</row>
    <row r="757" spans="1:34" ht="12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</row>
    <row r="758" spans="1:34" ht="12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</row>
    <row r="759" spans="1:34" ht="12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</row>
    <row r="760" spans="1:34" ht="12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</row>
    <row r="761" spans="1:34" ht="12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</row>
    <row r="762" spans="1:34" ht="12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</row>
    <row r="763" spans="1:34" ht="12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</row>
    <row r="764" spans="1:34" ht="12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</row>
    <row r="765" spans="1:34" ht="12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</row>
    <row r="766" spans="1:34" ht="12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</row>
    <row r="767" spans="1:34" ht="12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</row>
    <row r="768" spans="1:34" ht="12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</row>
    <row r="769" spans="1:34" ht="12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</row>
    <row r="770" spans="1:34" ht="12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</row>
    <row r="771" spans="1:34" ht="12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</row>
    <row r="772" spans="1:34" ht="12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</row>
    <row r="773" spans="1:34" ht="12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</row>
    <row r="774" spans="1:34" ht="12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</row>
    <row r="775" spans="1:34" ht="12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</row>
    <row r="776" spans="1:34" ht="12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</row>
    <row r="777" spans="1:34" ht="12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</row>
    <row r="778" spans="1:34" ht="12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</row>
    <row r="779" spans="1:34" ht="12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</row>
    <row r="780" spans="1:34" ht="12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</row>
    <row r="781" spans="1:34" ht="12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</row>
    <row r="782" spans="1:34" ht="12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</row>
    <row r="783" spans="1:34" ht="12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</row>
    <row r="784" spans="1:34" ht="12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</row>
    <row r="785" spans="1:34" ht="12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</row>
    <row r="786" spans="1:34" ht="12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</row>
    <row r="787" spans="1:34" ht="12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</row>
    <row r="788" spans="1:34" ht="12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</row>
    <row r="789" spans="1:34" ht="12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</row>
    <row r="790" spans="1:34" ht="12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</row>
    <row r="791" spans="1:34" ht="12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</row>
    <row r="792" spans="1:34" ht="12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</row>
    <row r="793" spans="1:34" ht="12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</row>
    <row r="794" spans="1:34" ht="12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</row>
    <row r="795" spans="1:34" ht="12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</row>
    <row r="796" spans="1:34" ht="12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</row>
    <row r="797" spans="1:34" ht="12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</row>
    <row r="798" spans="1:34" ht="12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</row>
    <row r="799" spans="1:34" ht="12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</row>
    <row r="800" spans="1:34" ht="12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</row>
    <row r="801" spans="1:34" ht="12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</row>
    <row r="802" spans="1:34" ht="12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</row>
    <row r="803" spans="1:34" ht="12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</row>
    <row r="804" spans="1:34" ht="12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</row>
    <row r="805" spans="1:34" ht="12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</row>
    <row r="806" spans="1:34" ht="12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</row>
    <row r="807" spans="1:34" ht="12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</row>
    <row r="808" spans="1:34" ht="12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</row>
    <row r="809" spans="1:34" ht="12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</row>
    <row r="810" spans="1:34" ht="12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</row>
    <row r="811" spans="1:34" ht="12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  <c r="AH811" s="37"/>
    </row>
    <row r="812" spans="1:34" ht="12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</row>
    <row r="813" spans="1:34" ht="12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</row>
    <row r="814" spans="1:34" ht="12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</row>
    <row r="815" spans="1:34" ht="12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</row>
    <row r="816" spans="1:34" ht="12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</row>
    <row r="817" spans="1:34" ht="12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</row>
    <row r="818" spans="1:34" ht="12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</row>
    <row r="819" spans="1:34" ht="12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</row>
    <row r="820" spans="1:34" ht="12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</row>
    <row r="821" spans="1:34" ht="12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</row>
    <row r="822" spans="1:34" ht="12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</row>
    <row r="823" spans="1:34" ht="12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</row>
    <row r="824" spans="1:34" ht="12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</row>
    <row r="825" spans="1:34" ht="12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</row>
    <row r="826" spans="1:34" ht="12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</row>
    <row r="827" spans="1:34" ht="12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</row>
    <row r="828" spans="1:34" ht="12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</row>
    <row r="829" spans="1:34" ht="12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</row>
    <row r="830" spans="1:34" ht="12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</row>
    <row r="831" spans="1:34" ht="12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</row>
    <row r="832" spans="1:34" ht="12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</row>
    <row r="833" spans="1:34" ht="12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</row>
    <row r="834" spans="1:34" ht="12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</row>
    <row r="835" spans="1:34" ht="12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</row>
    <row r="836" spans="1:34" ht="12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</row>
    <row r="837" spans="1:34" ht="12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</row>
    <row r="838" spans="1:34" ht="12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</row>
    <row r="839" spans="1:34" ht="12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</row>
    <row r="840" spans="1:34" ht="12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</row>
    <row r="841" spans="1:34" ht="12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</row>
    <row r="842" spans="1:34" ht="12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</row>
    <row r="843" spans="1:34" ht="12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</row>
    <row r="844" spans="1:34" ht="12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</row>
    <row r="845" spans="1:34" ht="12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</row>
    <row r="846" spans="1:34" ht="12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</row>
    <row r="847" spans="1:34" ht="12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</row>
    <row r="848" spans="1:34" ht="12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</row>
    <row r="849" spans="1:34" ht="12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</row>
    <row r="850" spans="1:34" ht="12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</row>
    <row r="851" spans="1:34" ht="12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</row>
    <row r="852" spans="1:34" ht="12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</row>
    <row r="853" spans="1:34" ht="12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  <c r="AG853" s="37"/>
      <c r="AH853" s="37"/>
    </row>
    <row r="854" spans="1:34" ht="12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</row>
    <row r="855" spans="1:34" ht="12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</row>
    <row r="856" spans="1:34" ht="12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</row>
    <row r="857" spans="1:34" ht="12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  <c r="AG857" s="37"/>
      <c r="AH857" s="37"/>
    </row>
    <row r="858" spans="1:34" ht="12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  <c r="AG858" s="37"/>
      <c r="AH858" s="37"/>
    </row>
    <row r="859" spans="1:34" ht="12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  <c r="AG859" s="37"/>
      <c r="AH859" s="37"/>
    </row>
    <row r="860" spans="1:34" ht="12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  <c r="AG860" s="37"/>
      <c r="AH860" s="37"/>
    </row>
    <row r="861" spans="1:34" ht="12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</row>
    <row r="862" spans="1:34" ht="12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</row>
    <row r="863" spans="1:34" ht="12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</row>
    <row r="864" spans="1:34" ht="12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</row>
    <row r="865" spans="1:34" ht="12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</row>
    <row r="866" spans="1:34" ht="12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/>
      <c r="AH866" s="37"/>
    </row>
    <row r="867" spans="1:34" ht="12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</row>
    <row r="868" spans="1:34" ht="12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</row>
    <row r="869" spans="1:34" ht="12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  <c r="AG869" s="37"/>
      <c r="AH869" s="37"/>
    </row>
    <row r="870" spans="1:34" ht="12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</row>
    <row r="871" spans="1:34" ht="12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</row>
    <row r="872" spans="1:34" ht="12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</row>
    <row r="873" spans="1:34" ht="12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</row>
    <row r="874" spans="1:34" ht="12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</row>
    <row r="875" spans="1:34" ht="12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</row>
    <row r="876" spans="1:34" ht="12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</row>
    <row r="877" spans="1:34" ht="12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</row>
    <row r="878" spans="1:34" ht="12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  <c r="AG878" s="37"/>
      <c r="AH878" s="37"/>
    </row>
    <row r="879" spans="1:34" ht="12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  <c r="AH879" s="37"/>
    </row>
    <row r="880" spans="1:34" ht="12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  <c r="AH880" s="37"/>
    </row>
    <row r="881" spans="1:34" ht="12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  <c r="AG881" s="37"/>
      <c r="AH881" s="37"/>
    </row>
    <row r="882" spans="1:34" ht="12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</row>
    <row r="883" spans="1:34" ht="12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</row>
    <row r="884" spans="1:34" ht="12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  <c r="AG884" s="37"/>
      <c r="AH884" s="37"/>
    </row>
    <row r="885" spans="1:34" ht="12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</row>
    <row r="886" spans="1:34" ht="12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  <c r="AH886" s="37"/>
    </row>
    <row r="887" spans="1:34" ht="12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  <c r="AH887" s="37"/>
    </row>
    <row r="888" spans="1:34" ht="12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  <c r="AH888" s="37"/>
    </row>
    <row r="889" spans="1:34" ht="12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  <c r="AH889" s="37"/>
    </row>
    <row r="890" spans="1:34" ht="12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  <c r="AH890" s="37"/>
    </row>
    <row r="891" spans="1:34" ht="12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  <c r="AG891" s="37"/>
      <c r="AH891" s="37"/>
    </row>
    <row r="892" spans="1:34" ht="12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  <c r="AH892" s="37"/>
    </row>
    <row r="893" spans="1:34" ht="12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  <c r="AG893" s="37"/>
      <c r="AH893" s="37"/>
    </row>
    <row r="894" spans="1:34" ht="12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  <c r="AH894" s="37"/>
    </row>
    <row r="895" spans="1:34" ht="12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  <c r="AH895" s="37"/>
    </row>
    <row r="896" spans="1:34" ht="12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  <c r="AH896" s="37"/>
    </row>
    <row r="897" spans="1:34" ht="12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37"/>
    </row>
    <row r="898" spans="1:34" ht="12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  <c r="AG898" s="37"/>
      <c r="AH898" s="37"/>
    </row>
    <row r="899" spans="1:34" ht="12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  <c r="AG899" s="37"/>
      <c r="AH899" s="37"/>
    </row>
    <row r="900" spans="1:34" ht="12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  <c r="AG900" s="37"/>
      <c r="AH900" s="37"/>
    </row>
    <row r="901" spans="1:34" ht="12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</row>
    <row r="902" spans="1:34" ht="12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  <c r="AG902" s="37"/>
      <c r="AH902" s="37"/>
    </row>
    <row r="903" spans="1:34" ht="12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  <c r="AG903" s="37"/>
      <c r="AH903" s="37"/>
    </row>
    <row r="904" spans="1:34" ht="12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  <c r="AG904" s="37"/>
      <c r="AH904" s="37"/>
    </row>
    <row r="905" spans="1:34" ht="12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  <c r="AG905" s="37"/>
      <c r="AH905" s="37"/>
    </row>
    <row r="906" spans="1:34" ht="12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  <c r="AG906" s="37"/>
      <c r="AH906" s="37"/>
    </row>
    <row r="907" spans="1:34" ht="12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  <c r="AG907" s="37"/>
      <c r="AH907" s="37"/>
    </row>
    <row r="908" spans="1:34" ht="12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  <c r="AG908" s="37"/>
      <c r="AH908" s="37"/>
    </row>
    <row r="909" spans="1:34" ht="12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  <c r="AG909" s="37"/>
      <c r="AH909" s="37"/>
    </row>
    <row r="910" spans="1:34" ht="12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  <c r="AG910" s="37"/>
      <c r="AH910" s="37"/>
    </row>
    <row r="911" spans="1:34" ht="12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  <c r="AG911" s="37"/>
      <c r="AH911" s="37"/>
    </row>
    <row r="912" spans="1:34" ht="12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  <c r="AG912" s="37"/>
      <c r="AH912" s="37"/>
    </row>
    <row r="913" spans="1:34" ht="12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</row>
    <row r="914" spans="1:34" ht="12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  <c r="AH914" s="37"/>
    </row>
    <row r="915" spans="1:34" ht="12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</row>
    <row r="916" spans="1:34" ht="12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  <c r="AG916" s="37"/>
      <c r="AH916" s="37"/>
    </row>
    <row r="917" spans="1:34" ht="12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</row>
    <row r="918" spans="1:34" ht="12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</row>
    <row r="919" spans="1:34" ht="12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  <c r="AG919" s="37"/>
      <c r="AH919" s="37"/>
    </row>
    <row r="920" spans="1:34" ht="12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</row>
    <row r="921" spans="1:34" ht="12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</row>
    <row r="922" spans="1:34" ht="12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</row>
    <row r="923" spans="1:34" ht="12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</row>
    <row r="924" spans="1:34" ht="12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</row>
    <row r="925" spans="1:34" ht="12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</row>
    <row r="926" spans="1:34" ht="12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</row>
    <row r="927" spans="1:34" ht="12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  <c r="AH927" s="37"/>
    </row>
    <row r="928" spans="1:34" ht="12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</row>
    <row r="929" spans="1:34" ht="12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</row>
    <row r="930" spans="1:34" ht="12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  <c r="AH930" s="37"/>
    </row>
    <row r="931" spans="1:34" ht="12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</row>
    <row r="932" spans="1:34" ht="12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  <c r="AH932" s="37"/>
    </row>
    <row r="933" spans="1:34" ht="12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</row>
    <row r="934" spans="1:34" ht="12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</row>
    <row r="935" spans="1:34" ht="12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</row>
    <row r="936" spans="1:34" ht="12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</row>
    <row r="937" spans="1:34" ht="12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  <c r="AH937" s="37"/>
    </row>
    <row r="938" spans="1:34" ht="12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</row>
    <row r="939" spans="1:34" ht="12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  <c r="AH939" s="37"/>
    </row>
    <row r="940" spans="1:34" ht="12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  <c r="AG940" s="37"/>
      <c r="AH940" s="37"/>
    </row>
    <row r="941" spans="1:34" ht="12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</row>
    <row r="942" spans="1:34" ht="12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  <c r="AH942" s="37"/>
    </row>
    <row r="943" spans="1:34" ht="12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  <c r="AH943" s="37"/>
    </row>
    <row r="944" spans="1:34" ht="12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37"/>
    </row>
    <row r="945" spans="1:34" ht="12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  <c r="AG945" s="37"/>
      <c r="AH945" s="37"/>
    </row>
    <row r="946" spans="1:34" ht="12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  <c r="AH946" s="37"/>
    </row>
    <row r="947" spans="1:34" ht="12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37"/>
    </row>
    <row r="948" spans="1:34" ht="12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  <c r="AH948" s="37"/>
    </row>
    <row r="949" spans="1:34" ht="12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</row>
    <row r="950" spans="1:34" ht="12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  <c r="AH950" s="37"/>
    </row>
    <row r="951" spans="1:34" ht="12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  <c r="AH951" s="37"/>
    </row>
    <row r="952" spans="1:34" ht="12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</row>
    <row r="953" spans="1:34" ht="12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  <c r="AH953" s="37"/>
    </row>
    <row r="954" spans="1:34" ht="12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  <c r="AH954" s="37"/>
    </row>
    <row r="955" spans="1:34" ht="12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</row>
    <row r="956" spans="1:34" ht="12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</row>
    <row r="957" spans="1:34" ht="12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  <c r="AH957" s="37"/>
    </row>
    <row r="958" spans="1:34" ht="12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  <c r="AH958" s="37"/>
    </row>
    <row r="959" spans="1:34" ht="12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  <c r="AH959" s="37"/>
    </row>
    <row r="960" spans="1:34" ht="12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  <c r="AH960" s="37"/>
    </row>
    <row r="961" spans="1:34" ht="12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  <c r="AH961" s="37"/>
    </row>
    <row r="962" spans="1:34" ht="12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  <c r="AH962" s="37"/>
    </row>
    <row r="963" spans="1:34" ht="12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  <c r="AH963" s="37"/>
    </row>
    <row r="964" spans="1:34" ht="12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  <c r="AH964" s="37"/>
    </row>
    <row r="965" spans="1:34" ht="12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</row>
    <row r="966" spans="1:34" ht="12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  <c r="AG966" s="37"/>
      <c r="AH966" s="37"/>
    </row>
    <row r="967" spans="1:34" ht="12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  <c r="AG967" s="37"/>
      <c r="AH967" s="37"/>
    </row>
    <row r="968" spans="1:34" ht="12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  <c r="AH968" s="37"/>
    </row>
    <row r="969" spans="1:34" ht="12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</row>
    <row r="970" spans="1:34" ht="12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  <c r="AH970" s="37"/>
    </row>
    <row r="971" spans="1:34" ht="12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  <c r="AH971" s="37"/>
    </row>
    <row r="972" spans="1:34" ht="12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  <c r="AG972" s="37"/>
      <c r="AH972" s="37"/>
    </row>
    <row r="973" spans="1:34" ht="12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</row>
    <row r="974" spans="1:34" ht="12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</row>
    <row r="975" spans="1:34" ht="12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</row>
    <row r="976" spans="1:34" ht="12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  <c r="AG976" s="37"/>
      <c r="AH976" s="37"/>
    </row>
    <row r="977" spans="1:34" ht="12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  <c r="AG977" s="37"/>
      <c r="AH977" s="37"/>
    </row>
    <row r="978" spans="1:34" ht="12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</row>
    <row r="979" spans="1:34" ht="12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  <c r="AH979" s="37"/>
    </row>
    <row r="980" spans="1:34" ht="12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  <c r="AH980" s="37"/>
    </row>
    <row r="981" spans="1:34" ht="12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</row>
    <row r="982" spans="1:34" ht="12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  <c r="AH982" s="37"/>
    </row>
    <row r="983" spans="1:34" ht="12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</row>
    <row r="984" spans="1:34" ht="12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  <c r="AH984" s="37"/>
    </row>
    <row r="985" spans="1:34" ht="12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  <c r="AG985" s="37"/>
      <c r="AH985" s="37"/>
    </row>
    <row r="986" spans="1:34" ht="12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</row>
    <row r="987" spans="1:34" ht="12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  <c r="AH987" s="37"/>
    </row>
    <row r="988" spans="1:34" ht="12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</row>
    <row r="989" spans="1:34" ht="12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</row>
    <row r="990" spans="1:34" ht="12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  <c r="AG990" s="37"/>
      <c r="AH990" s="37"/>
    </row>
    <row r="991" spans="1:34" ht="12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</row>
    <row r="992" spans="1:34" ht="12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</row>
    <row r="993" spans="1:34" ht="12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</row>
    <row r="994" spans="1:34" ht="12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</row>
    <row r="995" spans="1:34" ht="12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</row>
    <row r="996" spans="1:34" ht="12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  <c r="AG996" s="37"/>
      <c r="AH996" s="37"/>
    </row>
    <row r="997" spans="1:34" ht="12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</row>
    <row r="998" spans="1:34" ht="12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  <c r="AG998" s="37"/>
      <c r="AH998" s="37"/>
    </row>
    <row r="999" spans="1:34" ht="12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  <c r="AG999" s="37"/>
      <c r="AH999" s="37"/>
    </row>
    <row r="1000" spans="1:34" ht="12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</row>
    <row r="1001" spans="1:34" ht="12.75" customHeight="1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  <c r="AG1001" s="37"/>
      <c r="AH1001" s="37"/>
    </row>
    <row r="1002" spans="1:34" ht="12.75" customHeight="1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F1002" s="37"/>
      <c r="AG1002" s="37"/>
      <c r="AH1002" s="37"/>
    </row>
    <row r="1003" spans="1:34" ht="12.75" customHeight="1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F1003" s="37"/>
      <c r="AG1003" s="37"/>
      <c r="AH1003" s="37"/>
    </row>
    <row r="1004" spans="1:34" ht="12.75" customHeight="1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F1004" s="37"/>
      <c r="AG1004" s="37"/>
      <c r="AH1004" s="37"/>
    </row>
    <row r="1005" spans="1:34" ht="12.75" customHeight="1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  <c r="AG1005" s="37"/>
      <c r="AH1005" s="37"/>
    </row>
    <row r="1006" spans="1:34" ht="12.75" customHeight="1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  <c r="AG1006" s="37"/>
      <c r="AH1006" s="37"/>
    </row>
    <row r="1007" spans="1:34" ht="12.75" customHeight="1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  <c r="AG1007" s="37"/>
      <c r="AH1007" s="37"/>
    </row>
    <row r="1008" spans="1:34" ht="12.75" customHeight="1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</row>
    <row r="1009" spans="1:34" ht="12.75" customHeight="1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  <c r="AG1009" s="37"/>
      <c r="AH1009" s="37"/>
    </row>
    <row r="1010" spans="1:34" ht="12.75" customHeight="1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F1010" s="37"/>
      <c r="AG1010" s="37"/>
      <c r="AH1010" s="37"/>
    </row>
    <row r="1011" spans="1:34" ht="12.75" customHeight="1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  <c r="AG1011" s="37"/>
      <c r="AH1011" s="37"/>
    </row>
    <row r="1012" spans="1:34" ht="12.75" customHeight="1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  <c r="AG1012" s="37"/>
      <c r="AH1012" s="37"/>
    </row>
    <row r="1013" spans="1:34" ht="12.75" customHeight="1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  <c r="AG1013" s="37"/>
      <c r="AH1013" s="37"/>
    </row>
    <row r="1014" spans="1:34" ht="12.75" customHeight="1">
      <c r="A1014" s="37"/>
      <c r="B1014" s="37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F1014" s="37"/>
      <c r="AG1014" s="37"/>
      <c r="AH1014" s="37"/>
    </row>
  </sheetData>
  <mergeCells count="12">
    <mergeCell ref="N7:N9"/>
    <mergeCell ref="B78:N78"/>
    <mergeCell ref="M1:N1"/>
    <mergeCell ref="M2:N2"/>
    <mergeCell ref="M3:N3"/>
    <mergeCell ref="B4:N4"/>
    <mergeCell ref="A5:N5"/>
    <mergeCell ref="A7:A9"/>
    <mergeCell ref="B7:B9"/>
    <mergeCell ref="E7:E9"/>
    <mergeCell ref="L7:L9"/>
    <mergeCell ref="M7:M9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view="pageBreakPreview" zoomScaleNormal="100" zoomScaleSheetLayoutView="100" zoomScalePageLayoutView="95" workbookViewId="0">
      <selection sqref="A1:P77"/>
    </sheetView>
  </sheetViews>
  <sheetFormatPr defaultRowHeight="12.75"/>
  <cols>
    <col min="1" max="1" width="7" customWidth="1"/>
    <col min="2" max="2" width="55.42578125" customWidth="1"/>
    <col min="3" max="3" width="12.42578125" customWidth="1"/>
    <col min="4" max="4" width="13.42578125" customWidth="1"/>
    <col min="5" max="5" width="12.140625" customWidth="1"/>
    <col min="6" max="7" width="10.85546875" customWidth="1"/>
    <col min="8" max="8" width="11.7109375" customWidth="1"/>
    <col min="9" max="11" width="11.5703125" customWidth="1"/>
    <col min="12" max="13" width="11.5703125" style="134" customWidth="1"/>
    <col min="14" max="14" width="18.85546875" customWidth="1"/>
    <col min="15" max="15" width="13.85546875" customWidth="1"/>
    <col min="16" max="16" width="27" customWidth="1"/>
  </cols>
  <sheetData>
    <row r="1" spans="1:16" ht="66.7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83" t="s">
        <v>167</v>
      </c>
      <c r="P1" s="164"/>
    </row>
    <row r="2" spans="1:16" ht="21" customHeight="1">
      <c r="A2" s="35"/>
      <c r="B2" s="36"/>
      <c r="C2" s="36"/>
      <c r="D2" s="38"/>
      <c r="E2" s="36"/>
      <c r="F2" s="36"/>
      <c r="G2" s="36"/>
      <c r="H2" s="36"/>
      <c r="I2" s="36"/>
      <c r="J2" s="36"/>
      <c r="K2" s="36"/>
      <c r="L2" s="36"/>
      <c r="M2" s="36"/>
      <c r="N2" s="36"/>
      <c r="O2" s="152" t="s">
        <v>168</v>
      </c>
      <c r="P2" s="149"/>
    </row>
    <row r="3" spans="1:16" ht="15.75">
      <c r="A3" s="35"/>
      <c r="B3" s="186" t="s">
        <v>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ht="15.75">
      <c r="A4" s="186" t="s">
        <v>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6" ht="16.5" thickBot="1">
      <c r="A5" s="35"/>
      <c r="B5" s="40"/>
      <c r="C5" s="40"/>
      <c r="D5" s="40"/>
      <c r="E5" s="136" t="s">
        <v>4</v>
      </c>
      <c r="F5" s="136"/>
      <c r="G5" s="136"/>
      <c r="H5" s="40"/>
      <c r="I5" s="40"/>
      <c r="J5" s="40"/>
      <c r="K5" s="40"/>
      <c r="L5" s="40"/>
      <c r="M5" s="40"/>
      <c r="N5" s="40"/>
      <c r="O5" s="40"/>
      <c r="P5" s="40"/>
    </row>
    <row r="6" spans="1:16" ht="15.75">
      <c r="A6" s="185" t="s">
        <v>5</v>
      </c>
      <c r="B6" s="181" t="s">
        <v>6</v>
      </c>
      <c r="C6" s="135" t="s">
        <v>122</v>
      </c>
      <c r="D6" s="135"/>
      <c r="E6" s="181" t="s">
        <v>123</v>
      </c>
      <c r="F6" s="135"/>
      <c r="G6" s="135"/>
      <c r="H6" s="135"/>
      <c r="I6" s="135"/>
      <c r="J6" s="135"/>
      <c r="K6" s="135"/>
      <c r="L6" s="135"/>
      <c r="M6" s="135"/>
      <c r="N6" s="181" t="s">
        <v>8</v>
      </c>
      <c r="O6" s="181" t="s">
        <v>9</v>
      </c>
      <c r="P6" s="182" t="s">
        <v>10</v>
      </c>
    </row>
    <row r="7" spans="1:16" ht="15.75">
      <c r="A7" s="176"/>
      <c r="B7" s="166"/>
      <c r="C7" s="42" t="s">
        <v>124</v>
      </c>
      <c r="D7" s="42"/>
      <c r="E7" s="166"/>
      <c r="F7" s="42"/>
      <c r="G7" s="42"/>
      <c r="H7" s="43"/>
      <c r="I7" s="43"/>
      <c r="J7" s="43"/>
      <c r="K7" s="43"/>
      <c r="L7" s="43"/>
      <c r="M7" s="43"/>
      <c r="N7" s="166"/>
      <c r="O7" s="166"/>
      <c r="P7" s="169"/>
    </row>
    <row r="8" spans="1:16" ht="15.75">
      <c r="A8" s="177"/>
      <c r="B8" s="167"/>
      <c r="C8" s="44" t="s">
        <v>125</v>
      </c>
      <c r="D8" s="45">
        <v>44601</v>
      </c>
      <c r="E8" s="167"/>
      <c r="F8" s="46">
        <v>44632</v>
      </c>
      <c r="G8" s="47" t="s">
        <v>123</v>
      </c>
      <c r="H8" s="125">
        <v>44671</v>
      </c>
      <c r="I8" s="48" t="str">
        <f t="shared" ref="I8:I24" si="0">G8</f>
        <v>Всього</v>
      </c>
      <c r="J8" s="143">
        <v>44734</v>
      </c>
      <c r="K8" s="137" t="s">
        <v>123</v>
      </c>
      <c r="L8" s="143">
        <v>44756</v>
      </c>
      <c r="M8" s="150" t="s">
        <v>123</v>
      </c>
      <c r="N8" s="167"/>
      <c r="O8" s="167"/>
      <c r="P8" s="170"/>
    </row>
    <row r="9" spans="1:16" ht="15.75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48">
        <v>9</v>
      </c>
      <c r="J9" s="153">
        <v>10</v>
      </c>
      <c r="K9" s="153">
        <v>11</v>
      </c>
      <c r="L9" s="153">
        <v>12</v>
      </c>
      <c r="M9" s="153">
        <v>13</v>
      </c>
      <c r="N9" s="50">
        <v>14</v>
      </c>
      <c r="O9" s="50">
        <v>15</v>
      </c>
      <c r="P9" s="51">
        <v>16</v>
      </c>
    </row>
    <row r="10" spans="1:16" ht="31.5">
      <c r="A10" s="52">
        <v>1</v>
      </c>
      <c r="B10" s="53" t="s">
        <v>11</v>
      </c>
      <c r="C10" s="54"/>
      <c r="D10" s="54"/>
      <c r="E10" s="54"/>
      <c r="F10" s="54"/>
      <c r="G10" s="54"/>
      <c r="H10" s="54"/>
      <c r="I10" s="48"/>
      <c r="J10" s="138"/>
      <c r="K10" s="138"/>
      <c r="L10" s="138"/>
      <c r="M10" s="138"/>
      <c r="N10" s="54"/>
      <c r="O10" s="54"/>
      <c r="P10" s="55"/>
    </row>
    <row r="11" spans="1:16" ht="31.5">
      <c r="A11" s="56" t="s">
        <v>12</v>
      </c>
      <c r="B11" s="57" t="s">
        <v>13</v>
      </c>
      <c r="C11" s="58">
        <v>5703</v>
      </c>
      <c r="D11" s="58">
        <v>0</v>
      </c>
      <c r="E11" s="59">
        <f>E12+E13+E14+E15+E16+E17+E18+E19</f>
        <v>5703</v>
      </c>
      <c r="F11" s="60">
        <v>-1250</v>
      </c>
      <c r="G11" s="60">
        <v>4453</v>
      </c>
      <c r="H11" s="126">
        <v>0</v>
      </c>
      <c r="I11" s="98">
        <f t="shared" si="0"/>
        <v>4453</v>
      </c>
      <c r="J11" s="139">
        <v>0</v>
      </c>
      <c r="K11" s="139">
        <v>4453</v>
      </c>
      <c r="L11" s="139">
        <v>-1600</v>
      </c>
      <c r="M11" s="139">
        <f>SUM(M12:M18)</f>
        <v>2853</v>
      </c>
      <c r="N11" s="61"/>
      <c r="O11" s="62"/>
      <c r="P11" s="61" t="s">
        <v>14</v>
      </c>
    </row>
    <row r="12" spans="1:16" ht="31.5">
      <c r="A12" s="63" t="s">
        <v>15</v>
      </c>
      <c r="B12" s="64" t="s">
        <v>16</v>
      </c>
      <c r="C12" s="65">
        <v>650</v>
      </c>
      <c r="D12" s="65">
        <v>0</v>
      </c>
      <c r="E12" s="66">
        <v>650</v>
      </c>
      <c r="F12" s="60">
        <v>-650</v>
      </c>
      <c r="G12" s="60">
        <v>0</v>
      </c>
      <c r="H12" s="126">
        <v>0</v>
      </c>
      <c r="I12" s="98">
        <f t="shared" si="0"/>
        <v>0</v>
      </c>
      <c r="J12" s="139">
        <v>0</v>
      </c>
      <c r="K12" s="139">
        <v>0</v>
      </c>
      <c r="L12" s="139">
        <v>0</v>
      </c>
      <c r="M12" s="139">
        <v>0</v>
      </c>
      <c r="N12" s="61" t="s">
        <v>17</v>
      </c>
      <c r="O12" s="67">
        <v>44712</v>
      </c>
      <c r="P12" s="61" t="s">
        <v>14</v>
      </c>
    </row>
    <row r="13" spans="1:16" ht="15.75">
      <c r="A13" s="63" t="s">
        <v>18</v>
      </c>
      <c r="B13" s="64" t="s">
        <v>19</v>
      </c>
      <c r="C13" s="65">
        <v>25</v>
      </c>
      <c r="D13" s="65">
        <v>0</v>
      </c>
      <c r="E13" s="66">
        <v>25</v>
      </c>
      <c r="F13" s="66">
        <v>0</v>
      </c>
      <c r="G13" s="66">
        <v>25</v>
      </c>
      <c r="H13" s="126">
        <v>0</v>
      </c>
      <c r="I13" s="98">
        <f t="shared" si="0"/>
        <v>25</v>
      </c>
      <c r="J13" s="139">
        <v>0</v>
      </c>
      <c r="K13" s="139">
        <v>25</v>
      </c>
      <c r="L13" s="139">
        <v>0</v>
      </c>
      <c r="M13" s="139">
        <v>25</v>
      </c>
      <c r="N13" s="61" t="s">
        <v>17</v>
      </c>
      <c r="O13" s="67">
        <v>44672</v>
      </c>
      <c r="P13" s="61" t="s">
        <v>14</v>
      </c>
    </row>
    <row r="14" spans="1:16" ht="15.75">
      <c r="A14" s="63" t="s">
        <v>20</v>
      </c>
      <c r="B14" s="64" t="s">
        <v>21</v>
      </c>
      <c r="C14" s="65">
        <v>28</v>
      </c>
      <c r="D14" s="65">
        <v>0</v>
      </c>
      <c r="E14" s="66">
        <v>28</v>
      </c>
      <c r="F14" s="66">
        <v>28</v>
      </c>
      <c r="G14" s="66">
        <v>28</v>
      </c>
      <c r="H14" s="126">
        <v>0</v>
      </c>
      <c r="I14" s="98">
        <f t="shared" si="0"/>
        <v>28</v>
      </c>
      <c r="J14" s="139">
        <v>0</v>
      </c>
      <c r="K14" s="139">
        <v>28</v>
      </c>
      <c r="L14" s="139">
        <v>0</v>
      </c>
      <c r="M14" s="139">
        <v>28</v>
      </c>
      <c r="N14" s="61" t="s">
        <v>17</v>
      </c>
      <c r="O14" s="67">
        <v>44586</v>
      </c>
      <c r="P14" s="61" t="s">
        <v>14</v>
      </c>
    </row>
    <row r="15" spans="1:16" ht="15.75">
      <c r="A15" s="63" t="s">
        <v>22</v>
      </c>
      <c r="B15" s="64" t="s">
        <v>23</v>
      </c>
      <c r="C15" s="65">
        <v>120</v>
      </c>
      <c r="D15" s="65">
        <v>0</v>
      </c>
      <c r="E15" s="66">
        <v>120</v>
      </c>
      <c r="F15" s="60">
        <v>-120</v>
      </c>
      <c r="G15" s="60">
        <v>0</v>
      </c>
      <c r="H15" s="126">
        <v>0</v>
      </c>
      <c r="I15" s="98">
        <f t="shared" si="0"/>
        <v>0</v>
      </c>
      <c r="J15" s="139">
        <v>0</v>
      </c>
      <c r="K15" s="139">
        <v>0</v>
      </c>
      <c r="L15" s="139">
        <v>0</v>
      </c>
      <c r="M15" s="139">
        <v>0</v>
      </c>
      <c r="N15" s="61" t="s">
        <v>17</v>
      </c>
      <c r="O15" s="67">
        <v>44672</v>
      </c>
      <c r="P15" s="61" t="s">
        <v>14</v>
      </c>
    </row>
    <row r="16" spans="1:16" ht="31.5">
      <c r="A16" s="63" t="s">
        <v>24</v>
      </c>
      <c r="B16" s="64" t="s">
        <v>25</v>
      </c>
      <c r="C16" s="65">
        <v>180</v>
      </c>
      <c r="D16" s="65">
        <v>0</v>
      </c>
      <c r="E16" s="66">
        <v>180</v>
      </c>
      <c r="F16" s="60">
        <v>-180</v>
      </c>
      <c r="G16" s="60">
        <v>0</v>
      </c>
      <c r="H16" s="126">
        <v>0</v>
      </c>
      <c r="I16" s="98">
        <f t="shared" si="0"/>
        <v>0</v>
      </c>
      <c r="J16" s="139">
        <v>0</v>
      </c>
      <c r="K16" s="139">
        <v>0</v>
      </c>
      <c r="L16" s="139">
        <v>0</v>
      </c>
      <c r="M16" s="139">
        <v>0</v>
      </c>
      <c r="N16" s="61" t="s">
        <v>17</v>
      </c>
      <c r="O16" s="67">
        <v>44672</v>
      </c>
      <c r="P16" s="61" t="s">
        <v>14</v>
      </c>
    </row>
    <row r="17" spans="1:16" ht="47.25">
      <c r="A17" s="63" t="s">
        <v>26</v>
      </c>
      <c r="B17" s="64" t="s">
        <v>27</v>
      </c>
      <c r="C17" s="65">
        <v>300</v>
      </c>
      <c r="D17" s="65">
        <v>0</v>
      </c>
      <c r="E17" s="66">
        <v>300</v>
      </c>
      <c r="F17" s="60">
        <v>-300</v>
      </c>
      <c r="G17" s="60">
        <v>0</v>
      </c>
      <c r="H17" s="126">
        <v>0</v>
      </c>
      <c r="I17" s="98">
        <f t="shared" si="0"/>
        <v>0</v>
      </c>
      <c r="J17" s="139">
        <v>0</v>
      </c>
      <c r="K17" s="139">
        <v>0</v>
      </c>
      <c r="L17" s="139">
        <v>0</v>
      </c>
      <c r="M17" s="139">
        <v>0</v>
      </c>
      <c r="N17" s="61" t="s">
        <v>17</v>
      </c>
      <c r="O17" s="67">
        <v>44665</v>
      </c>
      <c r="P17" s="61" t="s">
        <v>14</v>
      </c>
    </row>
    <row r="18" spans="1:16" ht="15.75">
      <c r="A18" s="63" t="s">
        <v>28</v>
      </c>
      <c r="B18" s="64" t="s">
        <v>126</v>
      </c>
      <c r="C18" s="65">
        <v>2800</v>
      </c>
      <c r="D18" s="65">
        <v>0</v>
      </c>
      <c r="E18" s="66">
        <v>2800</v>
      </c>
      <c r="F18" s="66">
        <v>0</v>
      </c>
      <c r="G18" s="66">
        <v>2800</v>
      </c>
      <c r="H18" s="126">
        <v>0</v>
      </c>
      <c r="I18" s="98">
        <f t="shared" si="0"/>
        <v>2800</v>
      </c>
      <c r="J18" s="139">
        <v>0</v>
      </c>
      <c r="K18" s="139">
        <v>2800</v>
      </c>
      <c r="L18" s="139">
        <v>0</v>
      </c>
      <c r="M18" s="139">
        <v>2800</v>
      </c>
      <c r="N18" s="61" t="s">
        <v>17</v>
      </c>
      <c r="O18" s="67">
        <v>44601</v>
      </c>
      <c r="P18" s="61" t="s">
        <v>14</v>
      </c>
    </row>
    <row r="19" spans="1:16" ht="15.75">
      <c r="A19" s="63" t="s">
        <v>30</v>
      </c>
      <c r="B19" s="64" t="s">
        <v>31</v>
      </c>
      <c r="C19" s="65">
        <v>1600</v>
      </c>
      <c r="D19" s="65">
        <v>0</v>
      </c>
      <c r="E19" s="66">
        <v>1600</v>
      </c>
      <c r="F19" s="66">
        <v>0</v>
      </c>
      <c r="G19" s="66">
        <v>1600</v>
      </c>
      <c r="H19" s="126">
        <v>0</v>
      </c>
      <c r="I19" s="98">
        <f t="shared" si="0"/>
        <v>1600</v>
      </c>
      <c r="J19" s="139">
        <v>0</v>
      </c>
      <c r="K19" s="139">
        <v>1600</v>
      </c>
      <c r="L19" s="142">
        <v>-1600</v>
      </c>
      <c r="M19" s="142">
        <v>0</v>
      </c>
      <c r="N19" s="61" t="s">
        <v>17</v>
      </c>
      <c r="O19" s="67">
        <v>44665</v>
      </c>
      <c r="P19" s="61" t="s">
        <v>14</v>
      </c>
    </row>
    <row r="20" spans="1:16" ht="31.5">
      <c r="A20" s="63" t="s">
        <v>32</v>
      </c>
      <c r="B20" s="57" t="s">
        <v>33</v>
      </c>
      <c r="C20" s="58">
        <v>920</v>
      </c>
      <c r="D20" s="58">
        <v>0</v>
      </c>
      <c r="E20" s="59">
        <v>920</v>
      </c>
      <c r="F20" s="60">
        <v>-370</v>
      </c>
      <c r="G20" s="60">
        <v>550</v>
      </c>
      <c r="H20" s="126">
        <v>0</v>
      </c>
      <c r="I20" s="98">
        <f t="shared" si="0"/>
        <v>550</v>
      </c>
      <c r="J20" s="139">
        <v>0</v>
      </c>
      <c r="K20" s="139">
        <v>550</v>
      </c>
      <c r="L20" s="139">
        <v>0</v>
      </c>
      <c r="M20" s="139">
        <v>550</v>
      </c>
      <c r="N20" s="61"/>
      <c r="O20" s="67"/>
      <c r="P20" s="61" t="s">
        <v>34</v>
      </c>
    </row>
    <row r="21" spans="1:16" ht="31.5">
      <c r="A21" s="63" t="s">
        <v>35</v>
      </c>
      <c r="B21" s="64" t="s">
        <v>36</v>
      </c>
      <c r="C21" s="65">
        <v>230</v>
      </c>
      <c r="D21" s="65">
        <v>0</v>
      </c>
      <c r="E21" s="66">
        <v>230</v>
      </c>
      <c r="F21" s="60">
        <v>-230</v>
      </c>
      <c r="G21" s="60">
        <v>0</v>
      </c>
      <c r="H21" s="126">
        <v>0</v>
      </c>
      <c r="I21" s="98">
        <f t="shared" si="0"/>
        <v>0</v>
      </c>
      <c r="J21" s="139">
        <v>0</v>
      </c>
      <c r="K21" s="139">
        <v>0</v>
      </c>
      <c r="L21" s="139">
        <v>0</v>
      </c>
      <c r="M21" s="139">
        <v>0</v>
      </c>
      <c r="N21" s="61" t="s">
        <v>17</v>
      </c>
      <c r="O21" s="67">
        <v>44835</v>
      </c>
      <c r="P21" s="61" t="s">
        <v>34</v>
      </c>
    </row>
    <row r="22" spans="1:16" ht="15.75">
      <c r="A22" s="63" t="s">
        <v>37</v>
      </c>
      <c r="B22" s="64" t="s">
        <v>38</v>
      </c>
      <c r="C22" s="65">
        <v>140</v>
      </c>
      <c r="D22" s="65">
        <v>0</v>
      </c>
      <c r="E22" s="66">
        <v>140</v>
      </c>
      <c r="F22" s="60">
        <v>-140</v>
      </c>
      <c r="G22" s="60">
        <v>0</v>
      </c>
      <c r="H22" s="126">
        <v>0</v>
      </c>
      <c r="I22" s="98">
        <f t="shared" si="0"/>
        <v>0</v>
      </c>
      <c r="J22" s="139">
        <v>0</v>
      </c>
      <c r="K22" s="139">
        <v>0</v>
      </c>
      <c r="L22" s="139">
        <v>0</v>
      </c>
      <c r="M22" s="139">
        <v>0</v>
      </c>
      <c r="N22" s="61" t="s">
        <v>17</v>
      </c>
      <c r="O22" s="67">
        <v>44835</v>
      </c>
      <c r="P22" s="61" t="s">
        <v>34</v>
      </c>
    </row>
    <row r="23" spans="1:16" ht="15.75">
      <c r="A23" s="63" t="s">
        <v>39</v>
      </c>
      <c r="B23" s="64" t="s">
        <v>40</v>
      </c>
      <c r="C23" s="65">
        <v>550</v>
      </c>
      <c r="D23" s="65">
        <v>0</v>
      </c>
      <c r="E23" s="66">
        <v>550</v>
      </c>
      <c r="F23" s="66">
        <v>0</v>
      </c>
      <c r="G23" s="66">
        <v>550</v>
      </c>
      <c r="H23" s="126">
        <v>0</v>
      </c>
      <c r="I23" s="98">
        <f t="shared" si="0"/>
        <v>550</v>
      </c>
      <c r="J23" s="139">
        <v>0</v>
      </c>
      <c r="K23" s="139">
        <v>550</v>
      </c>
      <c r="L23" s="139">
        <v>0</v>
      </c>
      <c r="M23" s="139">
        <v>550</v>
      </c>
      <c r="N23" s="61" t="s">
        <v>17</v>
      </c>
      <c r="O23" s="67">
        <v>44915</v>
      </c>
      <c r="P23" s="61" t="s">
        <v>34</v>
      </c>
    </row>
    <row r="24" spans="1:16" ht="15.75">
      <c r="A24" s="63"/>
      <c r="B24" s="57" t="s">
        <v>41</v>
      </c>
      <c r="C24" s="58">
        <v>6623</v>
      </c>
      <c r="D24" s="58">
        <v>0</v>
      </c>
      <c r="E24" s="59">
        <f>E11+E20</f>
        <v>6623</v>
      </c>
      <c r="F24" s="59"/>
      <c r="G24" s="60">
        <v>5003</v>
      </c>
      <c r="H24" s="126">
        <v>0</v>
      </c>
      <c r="I24" s="98">
        <f t="shared" si="0"/>
        <v>5003</v>
      </c>
      <c r="J24" s="139">
        <v>0</v>
      </c>
      <c r="K24" s="139">
        <v>5003</v>
      </c>
      <c r="L24" s="139">
        <v>0</v>
      </c>
      <c r="M24" s="142">
        <v>3403</v>
      </c>
      <c r="N24" s="61"/>
      <c r="O24" s="67"/>
      <c r="P24" s="61"/>
    </row>
    <row r="25" spans="1:16" ht="15.75">
      <c r="A25" s="56"/>
      <c r="B25" s="57" t="s">
        <v>127</v>
      </c>
      <c r="C25" s="57"/>
      <c r="D25" s="57"/>
      <c r="E25" s="66">
        <v>0</v>
      </c>
      <c r="F25" s="60"/>
      <c r="G25" s="60">
        <v>-1620</v>
      </c>
      <c r="H25" s="126"/>
      <c r="I25" s="127"/>
      <c r="J25" s="140"/>
      <c r="K25" s="140"/>
      <c r="L25" s="158">
        <v>-1600</v>
      </c>
      <c r="M25" s="157"/>
      <c r="N25" s="61"/>
      <c r="O25" s="67"/>
      <c r="P25" s="61"/>
    </row>
    <row r="26" spans="1:16" ht="15.75">
      <c r="A26" s="56" t="s">
        <v>42</v>
      </c>
      <c r="B26" s="57" t="s">
        <v>43</v>
      </c>
      <c r="C26" s="57"/>
      <c r="D26" s="57"/>
      <c r="E26" s="66"/>
      <c r="F26" s="66"/>
      <c r="G26" s="66"/>
      <c r="H26" s="126"/>
      <c r="I26" s="98"/>
      <c r="J26" s="139"/>
      <c r="K26" s="139"/>
      <c r="L26" s="139"/>
      <c r="M26" s="139"/>
      <c r="N26" s="61"/>
      <c r="O26" s="67"/>
      <c r="P26" s="61"/>
    </row>
    <row r="27" spans="1:16" ht="47.25">
      <c r="A27" s="63" t="s">
        <v>44</v>
      </c>
      <c r="B27" s="69" t="s">
        <v>45</v>
      </c>
      <c r="C27" s="70">
        <v>600</v>
      </c>
      <c r="D27" s="70">
        <v>0</v>
      </c>
      <c r="E27" s="66">
        <v>600</v>
      </c>
      <c r="F27" s="60">
        <v>-165</v>
      </c>
      <c r="G27" s="60">
        <v>435</v>
      </c>
      <c r="H27" s="126">
        <v>0</v>
      </c>
      <c r="I27" s="98">
        <f t="shared" ref="I27:I48" si="1">G27</f>
        <v>435</v>
      </c>
      <c r="J27" s="139">
        <v>0</v>
      </c>
      <c r="K27" s="139">
        <v>435</v>
      </c>
      <c r="L27" s="139">
        <v>0</v>
      </c>
      <c r="M27" s="139">
        <v>435</v>
      </c>
      <c r="N27" s="61" t="s">
        <v>17</v>
      </c>
      <c r="O27" s="67">
        <v>44840</v>
      </c>
      <c r="P27" s="61" t="s">
        <v>46</v>
      </c>
    </row>
    <row r="28" spans="1:16" ht="47.25">
      <c r="A28" s="63" t="s">
        <v>47</v>
      </c>
      <c r="B28" s="69" t="s">
        <v>48</v>
      </c>
      <c r="C28" s="70">
        <v>400</v>
      </c>
      <c r="D28" s="70">
        <v>0</v>
      </c>
      <c r="E28" s="66">
        <v>400</v>
      </c>
      <c r="F28" s="60">
        <v>-400</v>
      </c>
      <c r="G28" s="60">
        <v>0</v>
      </c>
      <c r="H28" s="126">
        <v>0</v>
      </c>
      <c r="I28" s="98">
        <f t="shared" si="1"/>
        <v>0</v>
      </c>
      <c r="J28" s="139">
        <v>0</v>
      </c>
      <c r="K28" s="139">
        <v>0</v>
      </c>
      <c r="L28" s="139">
        <v>0</v>
      </c>
      <c r="M28" s="139">
        <v>0</v>
      </c>
      <c r="N28" s="61" t="s">
        <v>17</v>
      </c>
      <c r="O28" s="67">
        <v>44756</v>
      </c>
      <c r="P28" s="61" t="s">
        <v>46</v>
      </c>
    </row>
    <row r="29" spans="1:16" ht="31.5">
      <c r="A29" s="63" t="s">
        <v>49</v>
      </c>
      <c r="B29" s="69" t="s">
        <v>50</v>
      </c>
      <c r="C29" s="70">
        <v>200</v>
      </c>
      <c r="D29" s="70">
        <v>0</v>
      </c>
      <c r="E29" s="66">
        <v>200</v>
      </c>
      <c r="F29" s="60">
        <v>-200</v>
      </c>
      <c r="G29" s="60">
        <v>0</v>
      </c>
      <c r="H29" s="126">
        <v>0</v>
      </c>
      <c r="I29" s="98">
        <f t="shared" si="1"/>
        <v>0</v>
      </c>
      <c r="J29" s="139">
        <v>0</v>
      </c>
      <c r="K29" s="139">
        <v>0</v>
      </c>
      <c r="L29" s="139">
        <v>0</v>
      </c>
      <c r="M29" s="139">
        <v>0</v>
      </c>
      <c r="N29" s="61" t="s">
        <v>17</v>
      </c>
      <c r="O29" s="67">
        <v>44700</v>
      </c>
      <c r="P29" s="61" t="s">
        <v>46</v>
      </c>
    </row>
    <row r="30" spans="1:16" ht="47.25">
      <c r="A30" s="63" t="s">
        <v>51</v>
      </c>
      <c r="B30" s="69" t="s">
        <v>52</v>
      </c>
      <c r="C30" s="70">
        <v>2500</v>
      </c>
      <c r="D30" s="71">
        <v>-2452.1</v>
      </c>
      <c r="E30" s="60">
        <v>47.9</v>
      </c>
      <c r="F30" s="60">
        <v>-47.9</v>
      </c>
      <c r="G30" s="60">
        <v>0</v>
      </c>
      <c r="H30" s="126">
        <v>0</v>
      </c>
      <c r="I30" s="98">
        <f t="shared" si="1"/>
        <v>0</v>
      </c>
      <c r="J30" s="139">
        <v>0</v>
      </c>
      <c r="K30" s="139">
        <v>0</v>
      </c>
      <c r="L30" s="139">
        <v>0</v>
      </c>
      <c r="M30" s="139">
        <v>0</v>
      </c>
      <c r="N30" s="61" t="s">
        <v>17</v>
      </c>
      <c r="O30" s="67">
        <v>44840</v>
      </c>
      <c r="P30" s="61" t="s">
        <v>46</v>
      </c>
    </row>
    <row r="31" spans="1:16" ht="47.25">
      <c r="A31" s="63" t="s">
        <v>53</v>
      </c>
      <c r="B31" s="69" t="s">
        <v>54</v>
      </c>
      <c r="C31" s="70">
        <v>49</v>
      </c>
      <c r="D31" s="70">
        <v>0</v>
      </c>
      <c r="E31" s="66">
        <v>49</v>
      </c>
      <c r="F31" s="60">
        <v>-49</v>
      </c>
      <c r="G31" s="60">
        <v>0</v>
      </c>
      <c r="H31" s="126">
        <v>0</v>
      </c>
      <c r="I31" s="98">
        <f t="shared" si="1"/>
        <v>0</v>
      </c>
      <c r="J31" s="139">
        <v>0</v>
      </c>
      <c r="K31" s="139">
        <v>0</v>
      </c>
      <c r="L31" s="139">
        <v>0</v>
      </c>
      <c r="M31" s="139">
        <v>0</v>
      </c>
      <c r="N31" s="61" t="s">
        <v>17</v>
      </c>
      <c r="O31" s="67">
        <v>44616</v>
      </c>
      <c r="P31" s="61" t="s">
        <v>14</v>
      </c>
    </row>
    <row r="32" spans="1:16" ht="31.5">
      <c r="A32" s="63" t="s">
        <v>55</v>
      </c>
      <c r="B32" s="69" t="s">
        <v>56</v>
      </c>
      <c r="C32" s="72">
        <v>400</v>
      </c>
      <c r="D32" s="70">
        <v>0</v>
      </c>
      <c r="E32" s="66">
        <v>400</v>
      </c>
      <c r="F32" s="60">
        <v>-400</v>
      </c>
      <c r="G32" s="60">
        <v>0</v>
      </c>
      <c r="H32" s="126">
        <v>0</v>
      </c>
      <c r="I32" s="98">
        <f t="shared" si="1"/>
        <v>0</v>
      </c>
      <c r="J32" s="139">
        <v>0</v>
      </c>
      <c r="K32" s="139">
        <v>0</v>
      </c>
      <c r="L32" s="139">
        <v>0</v>
      </c>
      <c r="M32" s="139">
        <v>0</v>
      </c>
      <c r="N32" s="61" t="s">
        <v>17</v>
      </c>
      <c r="O32" s="67">
        <v>44777</v>
      </c>
      <c r="P32" s="61" t="s">
        <v>14</v>
      </c>
    </row>
    <row r="33" spans="1:16" ht="47.25">
      <c r="A33" s="63" t="s">
        <v>57</v>
      </c>
      <c r="B33" s="69" t="s">
        <v>58</v>
      </c>
      <c r="C33" s="72">
        <v>200</v>
      </c>
      <c r="D33" s="70">
        <v>0</v>
      </c>
      <c r="E33" s="66">
        <v>200</v>
      </c>
      <c r="F33" s="60">
        <v>-200</v>
      </c>
      <c r="G33" s="60">
        <v>0</v>
      </c>
      <c r="H33" s="126">
        <v>0</v>
      </c>
      <c r="I33" s="98">
        <f t="shared" si="1"/>
        <v>0</v>
      </c>
      <c r="J33" s="139">
        <v>0</v>
      </c>
      <c r="K33" s="139">
        <v>0</v>
      </c>
      <c r="L33" s="139">
        <v>0</v>
      </c>
      <c r="M33" s="139">
        <v>0</v>
      </c>
      <c r="N33" s="61" t="s">
        <v>17</v>
      </c>
      <c r="O33" s="67">
        <v>44707</v>
      </c>
      <c r="P33" s="61" t="s">
        <v>14</v>
      </c>
    </row>
    <row r="34" spans="1:16" ht="63">
      <c r="A34" s="63" t="s">
        <v>59</v>
      </c>
      <c r="B34" s="69" t="s">
        <v>60</v>
      </c>
      <c r="C34" s="72">
        <v>500</v>
      </c>
      <c r="D34" s="70">
        <v>0</v>
      </c>
      <c r="E34" s="66">
        <v>500</v>
      </c>
      <c r="F34" s="66">
        <v>0</v>
      </c>
      <c r="G34" s="66">
        <v>500</v>
      </c>
      <c r="H34" s="126">
        <v>0</v>
      </c>
      <c r="I34" s="98">
        <f t="shared" si="1"/>
        <v>500</v>
      </c>
      <c r="J34" s="139">
        <v>0</v>
      </c>
      <c r="K34" s="139">
        <v>500</v>
      </c>
      <c r="L34" s="139">
        <v>0</v>
      </c>
      <c r="M34" s="139">
        <v>500</v>
      </c>
      <c r="N34" s="61" t="s">
        <v>17</v>
      </c>
      <c r="O34" s="67">
        <v>44840</v>
      </c>
      <c r="P34" s="61" t="s">
        <v>14</v>
      </c>
    </row>
    <row r="35" spans="1:16" ht="63">
      <c r="A35" s="63" t="s">
        <v>61</v>
      </c>
      <c r="B35" s="69" t="s">
        <v>62</v>
      </c>
      <c r="C35" s="72">
        <v>1750</v>
      </c>
      <c r="D35" s="70">
        <v>0</v>
      </c>
      <c r="E35" s="66">
        <v>1750</v>
      </c>
      <c r="F35" s="66">
        <v>0</v>
      </c>
      <c r="G35" s="66">
        <v>1750</v>
      </c>
      <c r="H35" s="126">
        <v>0</v>
      </c>
      <c r="I35" s="98">
        <f t="shared" si="1"/>
        <v>1750</v>
      </c>
      <c r="J35" s="139">
        <v>0</v>
      </c>
      <c r="K35" s="139">
        <v>1750</v>
      </c>
      <c r="L35" s="139">
        <v>0</v>
      </c>
      <c r="M35" s="139">
        <v>1750</v>
      </c>
      <c r="N35" s="73" t="s">
        <v>63</v>
      </c>
      <c r="O35" s="67">
        <v>44861</v>
      </c>
      <c r="P35" s="61" t="s">
        <v>14</v>
      </c>
    </row>
    <row r="36" spans="1:16" ht="78.75">
      <c r="A36" s="63" t="s">
        <v>64</v>
      </c>
      <c r="B36" s="69" t="s">
        <v>65</v>
      </c>
      <c r="C36" s="72">
        <v>1500</v>
      </c>
      <c r="D36" s="70">
        <v>0</v>
      </c>
      <c r="E36" s="66">
        <v>1500</v>
      </c>
      <c r="F36" s="66">
        <v>0</v>
      </c>
      <c r="G36" s="66">
        <v>1500</v>
      </c>
      <c r="H36" s="126">
        <v>0</v>
      </c>
      <c r="I36" s="98">
        <f t="shared" si="1"/>
        <v>1500</v>
      </c>
      <c r="J36" s="139">
        <v>0</v>
      </c>
      <c r="K36" s="139">
        <v>1500</v>
      </c>
      <c r="L36" s="139">
        <v>0</v>
      </c>
      <c r="M36" s="139">
        <v>1500</v>
      </c>
      <c r="N36" s="61" t="s">
        <v>17</v>
      </c>
      <c r="O36" s="67">
        <v>44826</v>
      </c>
      <c r="P36" s="61" t="s">
        <v>46</v>
      </c>
    </row>
    <row r="37" spans="1:16" ht="47.25">
      <c r="A37" s="63" t="s">
        <v>66</v>
      </c>
      <c r="B37" s="69" t="s">
        <v>67</v>
      </c>
      <c r="C37" s="72">
        <v>1600</v>
      </c>
      <c r="D37" s="70">
        <v>0</v>
      </c>
      <c r="E37" s="74">
        <v>1600</v>
      </c>
      <c r="F37" s="74">
        <v>0</v>
      </c>
      <c r="G37" s="74">
        <v>1600</v>
      </c>
      <c r="H37" s="126">
        <v>0</v>
      </c>
      <c r="I37" s="98">
        <f t="shared" si="1"/>
        <v>1600</v>
      </c>
      <c r="J37" s="151">
        <v>-1236</v>
      </c>
      <c r="K37" s="151">
        <v>364</v>
      </c>
      <c r="L37" s="146">
        <v>0</v>
      </c>
      <c r="M37" s="146">
        <v>364</v>
      </c>
      <c r="N37" s="61" t="s">
        <v>17</v>
      </c>
      <c r="O37" s="67">
        <v>44854</v>
      </c>
      <c r="P37" s="61" t="s">
        <v>14</v>
      </c>
    </row>
    <row r="38" spans="1:16" ht="78.75">
      <c r="A38" s="63" t="s">
        <v>68</v>
      </c>
      <c r="B38" s="75" t="s">
        <v>128</v>
      </c>
      <c r="C38" s="76">
        <v>123.625</v>
      </c>
      <c r="D38" s="77">
        <v>0</v>
      </c>
      <c r="E38" s="66">
        <v>123.625</v>
      </c>
      <c r="F38" s="66">
        <v>0</v>
      </c>
      <c r="G38" s="66">
        <v>123.625</v>
      </c>
      <c r="H38" s="126">
        <v>0</v>
      </c>
      <c r="I38" s="98">
        <f t="shared" si="1"/>
        <v>123.625</v>
      </c>
      <c r="J38" s="139">
        <v>0</v>
      </c>
      <c r="K38" s="139">
        <v>123.625</v>
      </c>
      <c r="L38" s="139">
        <v>0</v>
      </c>
      <c r="M38" s="139">
        <v>123.625</v>
      </c>
      <c r="N38" s="61" t="s">
        <v>17</v>
      </c>
      <c r="O38" s="67">
        <v>44707</v>
      </c>
      <c r="P38" s="61" t="s">
        <v>14</v>
      </c>
    </row>
    <row r="39" spans="1:16" ht="78.75">
      <c r="A39" s="63" t="s">
        <v>70</v>
      </c>
      <c r="B39" s="75" t="s">
        <v>129</v>
      </c>
      <c r="C39" s="76">
        <v>542.18100000000004</v>
      </c>
      <c r="D39" s="77">
        <v>0</v>
      </c>
      <c r="E39" s="66">
        <v>542.18100000000004</v>
      </c>
      <c r="F39" s="66">
        <v>0</v>
      </c>
      <c r="G39" s="66">
        <v>542.18100000000004</v>
      </c>
      <c r="H39" s="126">
        <v>0</v>
      </c>
      <c r="I39" s="98">
        <f t="shared" si="1"/>
        <v>542.18100000000004</v>
      </c>
      <c r="J39" s="139">
        <v>0</v>
      </c>
      <c r="K39" s="139">
        <v>542.18100000000004</v>
      </c>
      <c r="L39" s="139">
        <v>0</v>
      </c>
      <c r="M39" s="139">
        <v>542.18100000000004</v>
      </c>
      <c r="N39" s="61" t="s">
        <v>17</v>
      </c>
      <c r="O39" s="67">
        <v>44721</v>
      </c>
      <c r="P39" s="61" t="s">
        <v>14</v>
      </c>
    </row>
    <row r="40" spans="1:16" ht="47.25">
      <c r="A40" s="63" t="s">
        <v>72</v>
      </c>
      <c r="B40" s="69" t="s">
        <v>130</v>
      </c>
      <c r="C40" s="72">
        <v>256.73399999999998</v>
      </c>
      <c r="D40" s="70">
        <v>0</v>
      </c>
      <c r="E40" s="74">
        <v>256.73399999999998</v>
      </c>
      <c r="F40" s="74">
        <v>0</v>
      </c>
      <c r="G40" s="74">
        <v>256.73399999999998</v>
      </c>
      <c r="H40" s="126">
        <v>0</v>
      </c>
      <c r="I40" s="98">
        <f t="shared" si="1"/>
        <v>256.73399999999998</v>
      </c>
      <c r="J40" s="139">
        <v>0</v>
      </c>
      <c r="K40" s="139">
        <v>256.73399999999998</v>
      </c>
      <c r="L40" s="139">
        <v>0</v>
      </c>
      <c r="M40" s="139">
        <v>256.73399999999998</v>
      </c>
      <c r="N40" s="61" t="s">
        <v>17</v>
      </c>
      <c r="O40" s="67">
        <v>44693</v>
      </c>
      <c r="P40" s="61" t="s">
        <v>14</v>
      </c>
    </row>
    <row r="41" spans="1:16" ht="47.25">
      <c r="A41" s="63" t="s">
        <v>74</v>
      </c>
      <c r="B41" s="69" t="s">
        <v>131</v>
      </c>
      <c r="C41" s="72">
        <v>332.87099999999998</v>
      </c>
      <c r="D41" s="70">
        <v>0</v>
      </c>
      <c r="E41" s="74">
        <v>332.87099999999998</v>
      </c>
      <c r="F41" s="74">
        <v>0</v>
      </c>
      <c r="G41" s="74">
        <v>332.87099999999998</v>
      </c>
      <c r="H41" s="126">
        <v>0</v>
      </c>
      <c r="I41" s="98">
        <f t="shared" si="1"/>
        <v>332.87099999999998</v>
      </c>
      <c r="J41" s="139">
        <v>0</v>
      </c>
      <c r="K41" s="139">
        <v>332.87099999999998</v>
      </c>
      <c r="L41" s="139">
        <v>0</v>
      </c>
      <c r="M41" s="139">
        <v>332.87099999999998</v>
      </c>
      <c r="N41" s="61" t="s">
        <v>17</v>
      </c>
      <c r="O41" s="67">
        <v>44727</v>
      </c>
      <c r="P41" s="61" t="s">
        <v>14</v>
      </c>
    </row>
    <row r="42" spans="1:16" ht="47.25">
      <c r="A42" s="63" t="s">
        <v>77</v>
      </c>
      <c r="B42" s="69" t="s">
        <v>132</v>
      </c>
      <c r="C42" s="72">
        <v>175.04300000000001</v>
      </c>
      <c r="D42" s="70">
        <v>0</v>
      </c>
      <c r="E42" s="74">
        <v>175.04300000000001</v>
      </c>
      <c r="F42" s="74">
        <v>0</v>
      </c>
      <c r="G42" s="74">
        <v>175.04300000000001</v>
      </c>
      <c r="H42" s="126">
        <v>0</v>
      </c>
      <c r="I42" s="98">
        <f t="shared" si="1"/>
        <v>175.04300000000001</v>
      </c>
      <c r="J42" s="139">
        <v>0</v>
      </c>
      <c r="K42" s="139">
        <v>175.04300000000001</v>
      </c>
      <c r="L42" s="139">
        <v>0</v>
      </c>
      <c r="M42" s="139">
        <v>175.04300000000001</v>
      </c>
      <c r="N42" s="61" t="s">
        <v>17</v>
      </c>
      <c r="O42" s="67">
        <v>44756</v>
      </c>
      <c r="P42" s="61" t="s">
        <v>14</v>
      </c>
    </row>
    <row r="43" spans="1:16" ht="47.25">
      <c r="A43" s="63" t="s">
        <v>79</v>
      </c>
      <c r="B43" s="69" t="s">
        <v>80</v>
      </c>
      <c r="C43" s="72">
        <v>300</v>
      </c>
      <c r="D43" s="70">
        <v>0</v>
      </c>
      <c r="E43" s="66">
        <v>300</v>
      </c>
      <c r="F43" s="66">
        <v>0</v>
      </c>
      <c r="G43" s="66">
        <v>300</v>
      </c>
      <c r="H43" s="126">
        <v>0</v>
      </c>
      <c r="I43" s="98">
        <f t="shared" si="1"/>
        <v>300</v>
      </c>
      <c r="J43" s="139">
        <v>0</v>
      </c>
      <c r="K43" s="139">
        <v>300</v>
      </c>
      <c r="L43" s="139">
        <v>0</v>
      </c>
      <c r="M43" s="139">
        <v>300</v>
      </c>
      <c r="N43" s="61" t="s">
        <v>17</v>
      </c>
      <c r="O43" s="67">
        <v>44791</v>
      </c>
      <c r="P43" s="61" t="s">
        <v>81</v>
      </c>
    </row>
    <row r="44" spans="1:16" ht="47.25">
      <c r="A44" s="63" t="s">
        <v>82</v>
      </c>
      <c r="B44" s="69" t="s">
        <v>83</v>
      </c>
      <c r="C44" s="72">
        <v>140.69999999999999</v>
      </c>
      <c r="D44" s="70">
        <v>0</v>
      </c>
      <c r="E44" s="66">
        <v>140.69999999999999</v>
      </c>
      <c r="F44" s="66">
        <v>0</v>
      </c>
      <c r="G44" s="66">
        <v>140.69999999999999</v>
      </c>
      <c r="H44" s="126">
        <v>0</v>
      </c>
      <c r="I44" s="98">
        <f t="shared" si="1"/>
        <v>140.69999999999999</v>
      </c>
      <c r="J44" s="139">
        <v>0</v>
      </c>
      <c r="K44" s="139">
        <v>140.69999999999999</v>
      </c>
      <c r="L44" s="139">
        <v>0</v>
      </c>
      <c r="M44" s="139">
        <v>140.69999999999999</v>
      </c>
      <c r="N44" s="61" t="s">
        <v>17</v>
      </c>
      <c r="O44" s="67">
        <v>44756</v>
      </c>
      <c r="P44" s="61" t="s">
        <v>14</v>
      </c>
    </row>
    <row r="45" spans="1:16" ht="63">
      <c r="A45" s="63" t="s">
        <v>84</v>
      </c>
      <c r="B45" s="69" t="s">
        <v>85</v>
      </c>
      <c r="C45" s="72">
        <v>350</v>
      </c>
      <c r="D45" s="70">
        <v>0</v>
      </c>
      <c r="E45" s="66">
        <v>350</v>
      </c>
      <c r="F45" s="66">
        <v>0</v>
      </c>
      <c r="G45" s="66">
        <v>350</v>
      </c>
      <c r="H45" s="126">
        <v>0</v>
      </c>
      <c r="I45" s="98">
        <f t="shared" si="1"/>
        <v>350</v>
      </c>
      <c r="J45" s="139">
        <v>0</v>
      </c>
      <c r="K45" s="139">
        <v>350</v>
      </c>
      <c r="L45" s="139">
        <v>0</v>
      </c>
      <c r="M45" s="139">
        <v>350</v>
      </c>
      <c r="N45" s="61" t="s">
        <v>17</v>
      </c>
      <c r="O45" s="67">
        <v>44668</v>
      </c>
      <c r="P45" s="61" t="s">
        <v>14</v>
      </c>
    </row>
    <row r="46" spans="1:16" ht="63">
      <c r="A46" s="63" t="s">
        <v>133</v>
      </c>
      <c r="B46" s="69" t="s">
        <v>85</v>
      </c>
      <c r="C46" s="69"/>
      <c r="D46" s="69"/>
      <c r="E46" s="60">
        <v>1079.3085799999999</v>
      </c>
      <c r="F46" s="66">
        <v>0</v>
      </c>
      <c r="G46" s="66">
        <v>1079.309</v>
      </c>
      <c r="H46" s="126">
        <v>0</v>
      </c>
      <c r="I46" s="98">
        <f t="shared" si="1"/>
        <v>1079.309</v>
      </c>
      <c r="J46" s="139">
        <v>0</v>
      </c>
      <c r="K46" s="139">
        <v>1079.309</v>
      </c>
      <c r="L46" s="139">
        <v>0</v>
      </c>
      <c r="M46" s="139">
        <v>1079.309</v>
      </c>
      <c r="N46" s="73" t="s">
        <v>134</v>
      </c>
      <c r="O46" s="67">
        <v>44668</v>
      </c>
      <c r="P46" s="61" t="s">
        <v>14</v>
      </c>
    </row>
    <row r="47" spans="1:16" ht="63">
      <c r="A47" s="63" t="s">
        <v>135</v>
      </c>
      <c r="B47" s="69" t="s">
        <v>136</v>
      </c>
      <c r="C47" s="69"/>
      <c r="D47" s="69"/>
      <c r="E47" s="60">
        <v>57.323999999999998</v>
      </c>
      <c r="F47" s="66">
        <v>0</v>
      </c>
      <c r="G47" s="66">
        <v>57.323999999999998</v>
      </c>
      <c r="H47" s="126">
        <v>0</v>
      </c>
      <c r="I47" s="98">
        <f t="shared" si="1"/>
        <v>57.323999999999998</v>
      </c>
      <c r="J47" s="139">
        <v>0</v>
      </c>
      <c r="K47" s="139">
        <v>57.323999999999998</v>
      </c>
      <c r="L47" s="139">
        <v>0</v>
      </c>
      <c r="M47" s="139">
        <v>57.323999999999998</v>
      </c>
      <c r="N47" s="61" t="s">
        <v>17</v>
      </c>
      <c r="O47" s="67">
        <v>44652</v>
      </c>
      <c r="P47" s="61" t="s">
        <v>137</v>
      </c>
    </row>
    <row r="48" spans="1:16" ht="15.75">
      <c r="A48" s="56"/>
      <c r="B48" s="78" t="s">
        <v>86</v>
      </c>
      <c r="C48" s="86">
        <f>SUM(C27:C47)</f>
        <v>11920.154</v>
      </c>
      <c r="D48" s="78"/>
      <c r="E48" s="60">
        <f>SUM(E27:E47)</f>
        <v>10604.686580000001</v>
      </c>
      <c r="F48" s="60"/>
      <c r="G48" s="60">
        <v>9142.7870000000003</v>
      </c>
      <c r="H48" s="126"/>
      <c r="I48" s="98">
        <f t="shared" si="1"/>
        <v>9142.7870000000003</v>
      </c>
      <c r="J48" s="139"/>
      <c r="K48" s="151">
        <f>SUM(K27:K47)</f>
        <v>7906.7870000000003</v>
      </c>
      <c r="L48" s="142"/>
      <c r="M48" s="146">
        <f>SUM(M27:M47)</f>
        <v>7906.7870000000003</v>
      </c>
      <c r="N48" s="61"/>
      <c r="O48" s="79"/>
      <c r="P48" s="62"/>
    </row>
    <row r="49" spans="1:16" ht="15.75">
      <c r="A49" s="56"/>
      <c r="B49" s="78" t="s">
        <v>127</v>
      </c>
      <c r="C49" s="80"/>
      <c r="D49" s="80"/>
      <c r="E49" s="81">
        <v>-1315.4670000000001</v>
      </c>
      <c r="F49" s="82"/>
      <c r="G49" s="60">
        <v>-1461.9</v>
      </c>
      <c r="H49" s="126"/>
      <c r="I49" s="98">
        <v>0</v>
      </c>
      <c r="J49" s="140"/>
      <c r="K49" s="151">
        <v>-1236</v>
      </c>
      <c r="L49" s="142"/>
      <c r="M49" s="146">
        <v>0</v>
      </c>
      <c r="N49" s="61"/>
      <c r="O49" s="79"/>
      <c r="P49" s="62"/>
    </row>
    <row r="50" spans="1:16" ht="15.75">
      <c r="A50" s="56" t="s">
        <v>87</v>
      </c>
      <c r="B50" s="78" t="s">
        <v>88</v>
      </c>
      <c r="C50" s="78"/>
      <c r="D50" s="78"/>
      <c r="E50" s="59"/>
      <c r="F50" s="59"/>
      <c r="G50" s="59"/>
      <c r="H50" s="126"/>
      <c r="I50" s="98"/>
      <c r="J50" s="139"/>
      <c r="K50" s="139"/>
      <c r="L50" s="139"/>
      <c r="M50" s="139"/>
      <c r="N50" s="61"/>
      <c r="O50" s="79"/>
      <c r="P50" s="62"/>
    </row>
    <row r="51" spans="1:16" ht="47.25">
      <c r="A51" s="63" t="s">
        <v>89</v>
      </c>
      <c r="B51" s="69" t="s">
        <v>90</v>
      </c>
      <c r="C51" s="70">
        <v>1300</v>
      </c>
      <c r="D51" s="70">
        <v>-1300</v>
      </c>
      <c r="E51" s="66">
        <v>0</v>
      </c>
      <c r="F51" s="66">
        <v>0</v>
      </c>
      <c r="G51" s="66">
        <v>0</v>
      </c>
      <c r="H51" s="126">
        <v>0</v>
      </c>
      <c r="I51" s="98">
        <f t="shared" ref="I51:I67" si="2">G51</f>
        <v>0</v>
      </c>
      <c r="J51" s="139">
        <v>0</v>
      </c>
      <c r="K51" s="139">
        <v>0</v>
      </c>
      <c r="L51" s="139">
        <v>0</v>
      </c>
      <c r="M51" s="139">
        <v>0</v>
      </c>
      <c r="N51" s="61" t="s">
        <v>17</v>
      </c>
      <c r="O51" s="67">
        <v>44854</v>
      </c>
      <c r="P51" s="73" t="s">
        <v>91</v>
      </c>
    </row>
    <row r="52" spans="1:16" ht="47.25">
      <c r="A52" s="63" t="s">
        <v>138</v>
      </c>
      <c r="B52" s="69" t="s">
        <v>139</v>
      </c>
      <c r="C52" s="69"/>
      <c r="D52" s="69"/>
      <c r="E52" s="60">
        <v>1300</v>
      </c>
      <c r="F52" s="66">
        <v>0</v>
      </c>
      <c r="G52" s="66">
        <v>1300</v>
      </c>
      <c r="H52" s="126">
        <v>0</v>
      </c>
      <c r="I52" s="98">
        <f t="shared" si="2"/>
        <v>1300</v>
      </c>
      <c r="J52" s="139">
        <v>0</v>
      </c>
      <c r="K52" s="139">
        <v>1300</v>
      </c>
      <c r="L52" s="139">
        <v>0</v>
      </c>
      <c r="M52" s="139">
        <v>1300</v>
      </c>
      <c r="N52" s="61" t="s">
        <v>17</v>
      </c>
      <c r="O52" s="67">
        <v>44854</v>
      </c>
      <c r="P52" s="73" t="s">
        <v>91</v>
      </c>
    </row>
    <row r="53" spans="1:16" ht="47.25">
      <c r="A53" s="63" t="s">
        <v>92</v>
      </c>
      <c r="B53" s="69" t="s">
        <v>93</v>
      </c>
      <c r="C53" s="70">
        <v>300</v>
      </c>
      <c r="D53" s="65">
        <v>0</v>
      </c>
      <c r="E53" s="66">
        <v>300</v>
      </c>
      <c r="F53" s="66">
        <v>0</v>
      </c>
      <c r="G53" s="66">
        <v>300</v>
      </c>
      <c r="H53" s="126">
        <v>0</v>
      </c>
      <c r="I53" s="98">
        <f t="shared" si="2"/>
        <v>300</v>
      </c>
      <c r="J53" s="151">
        <v>-300</v>
      </c>
      <c r="K53" s="151">
        <v>0</v>
      </c>
      <c r="L53" s="146">
        <v>0</v>
      </c>
      <c r="M53" s="146">
        <v>0</v>
      </c>
      <c r="N53" s="61" t="s">
        <v>17</v>
      </c>
      <c r="O53" s="67">
        <v>44784</v>
      </c>
      <c r="P53" s="73" t="s">
        <v>94</v>
      </c>
    </row>
    <row r="54" spans="1:16" ht="78.75">
      <c r="A54" s="63" t="s">
        <v>95</v>
      </c>
      <c r="B54" s="75" t="s">
        <v>96</v>
      </c>
      <c r="C54" s="77">
        <v>450</v>
      </c>
      <c r="D54" s="83">
        <v>0</v>
      </c>
      <c r="E54" s="66">
        <v>450</v>
      </c>
      <c r="F54" s="66">
        <v>0</v>
      </c>
      <c r="G54" s="66">
        <v>450</v>
      </c>
      <c r="H54" s="126">
        <v>0</v>
      </c>
      <c r="I54" s="98">
        <f t="shared" si="2"/>
        <v>450</v>
      </c>
      <c r="J54" s="151">
        <v>-450</v>
      </c>
      <c r="K54" s="151">
        <v>0</v>
      </c>
      <c r="L54" s="146">
        <v>0</v>
      </c>
      <c r="M54" s="146">
        <v>0</v>
      </c>
      <c r="N54" s="61" t="s">
        <v>17</v>
      </c>
      <c r="O54" s="67">
        <v>44791</v>
      </c>
      <c r="P54" s="73" t="s">
        <v>94</v>
      </c>
    </row>
    <row r="55" spans="1:16" ht="63">
      <c r="A55" s="63" t="s">
        <v>140</v>
      </c>
      <c r="B55" s="75" t="s">
        <v>141</v>
      </c>
      <c r="C55" s="77"/>
      <c r="D55" s="83"/>
      <c r="E55" s="60">
        <v>49</v>
      </c>
      <c r="F55" s="81">
        <v>0</v>
      </c>
      <c r="G55" s="81">
        <v>49</v>
      </c>
      <c r="H55" s="126">
        <v>0</v>
      </c>
      <c r="I55" s="98">
        <f t="shared" si="2"/>
        <v>49</v>
      </c>
      <c r="J55" s="139">
        <v>0</v>
      </c>
      <c r="K55" s="139">
        <v>49</v>
      </c>
      <c r="L55" s="139">
        <v>0</v>
      </c>
      <c r="M55" s="139">
        <v>49</v>
      </c>
      <c r="N55" s="61" t="s">
        <v>17</v>
      </c>
      <c r="O55" s="67">
        <v>44679</v>
      </c>
      <c r="P55" s="73" t="s">
        <v>94</v>
      </c>
    </row>
    <row r="56" spans="1:16" ht="63">
      <c r="A56" s="63" t="s">
        <v>97</v>
      </c>
      <c r="B56" s="69" t="s">
        <v>98</v>
      </c>
      <c r="C56" s="70">
        <v>318.10000000000002</v>
      </c>
      <c r="D56" s="85">
        <v>-318.10000000000002</v>
      </c>
      <c r="E56" s="60">
        <v>0</v>
      </c>
      <c r="F56" s="66">
        <v>0</v>
      </c>
      <c r="G56" s="66">
        <v>0</v>
      </c>
      <c r="H56" s="126">
        <v>0</v>
      </c>
      <c r="I56" s="98">
        <f t="shared" si="2"/>
        <v>0</v>
      </c>
      <c r="J56" s="139">
        <v>0</v>
      </c>
      <c r="K56" s="139">
        <v>0</v>
      </c>
      <c r="L56" s="139">
        <v>0</v>
      </c>
      <c r="M56" s="139">
        <v>0</v>
      </c>
      <c r="N56" s="61" t="s">
        <v>17</v>
      </c>
      <c r="O56" s="67">
        <v>44791</v>
      </c>
      <c r="P56" s="73" t="s">
        <v>99</v>
      </c>
    </row>
    <row r="57" spans="1:16" ht="78.75">
      <c r="A57" s="63" t="s">
        <v>100</v>
      </c>
      <c r="B57" s="69" t="s">
        <v>101</v>
      </c>
      <c r="C57" s="70">
        <v>211.60599999999999</v>
      </c>
      <c r="D57" s="65">
        <v>0</v>
      </c>
      <c r="E57" s="66">
        <v>211.60599999999999</v>
      </c>
      <c r="F57" s="66">
        <v>0</v>
      </c>
      <c r="G57" s="66">
        <v>211.60599999999999</v>
      </c>
      <c r="H57" s="126">
        <v>0</v>
      </c>
      <c r="I57" s="98">
        <f t="shared" si="2"/>
        <v>211.60599999999999</v>
      </c>
      <c r="J57" s="139">
        <v>0</v>
      </c>
      <c r="K57" s="139">
        <v>211.60599999999999</v>
      </c>
      <c r="L57" s="139">
        <v>0</v>
      </c>
      <c r="M57" s="139">
        <v>211.60599999999999</v>
      </c>
      <c r="N57" s="61" t="s">
        <v>17</v>
      </c>
      <c r="O57" s="67">
        <v>44644</v>
      </c>
      <c r="P57" s="73" t="s">
        <v>94</v>
      </c>
    </row>
    <row r="58" spans="1:16" ht="47.25">
      <c r="A58" s="63" t="s">
        <v>102</v>
      </c>
      <c r="B58" s="69" t="s">
        <v>103</v>
      </c>
      <c r="C58" s="70">
        <v>523.82600000000002</v>
      </c>
      <c r="D58" s="65">
        <v>0</v>
      </c>
      <c r="E58" s="66">
        <v>523.82600000000002</v>
      </c>
      <c r="F58" s="66">
        <v>0</v>
      </c>
      <c r="G58" s="66">
        <v>523.82600000000002</v>
      </c>
      <c r="H58" s="126">
        <v>0</v>
      </c>
      <c r="I58" s="98">
        <f t="shared" si="2"/>
        <v>523.82600000000002</v>
      </c>
      <c r="J58" s="139">
        <v>0</v>
      </c>
      <c r="K58" s="139">
        <v>523.82600000000002</v>
      </c>
      <c r="L58" s="139">
        <v>0</v>
      </c>
      <c r="M58" s="139">
        <v>523.82600000000002</v>
      </c>
      <c r="N58" s="61" t="s">
        <v>17</v>
      </c>
      <c r="O58" s="67">
        <v>44672</v>
      </c>
      <c r="P58" s="73" t="s">
        <v>94</v>
      </c>
    </row>
    <row r="59" spans="1:16" ht="15.75">
      <c r="A59" s="56" t="s">
        <v>104</v>
      </c>
      <c r="B59" s="78" t="s">
        <v>105</v>
      </c>
      <c r="C59" s="86">
        <v>459.22800000000001</v>
      </c>
      <c r="D59" s="58">
        <v>0</v>
      </c>
      <c r="E59" s="147">
        <f>E60+E61+E62+E63+E64</f>
        <v>459.22800000000001</v>
      </c>
      <c r="F59" s="60">
        <v>-459.22800000000001</v>
      </c>
      <c r="G59" s="60">
        <v>0</v>
      </c>
      <c r="H59" s="126">
        <v>0</v>
      </c>
      <c r="I59" s="98">
        <f t="shared" si="2"/>
        <v>0</v>
      </c>
      <c r="J59" s="139">
        <v>0</v>
      </c>
      <c r="K59" s="139">
        <v>0</v>
      </c>
      <c r="L59" s="139">
        <v>0</v>
      </c>
      <c r="M59" s="139">
        <v>0</v>
      </c>
      <c r="N59" s="87"/>
      <c r="O59" s="79"/>
      <c r="P59" s="52"/>
    </row>
    <row r="60" spans="1:16" ht="31.5">
      <c r="A60" s="63" t="s">
        <v>106</v>
      </c>
      <c r="B60" s="69" t="s">
        <v>107</v>
      </c>
      <c r="C60" s="70">
        <v>100</v>
      </c>
      <c r="D60" s="65">
        <v>0</v>
      </c>
      <c r="E60" s="66">
        <v>100</v>
      </c>
      <c r="F60" s="60">
        <v>-100</v>
      </c>
      <c r="G60" s="60">
        <v>0</v>
      </c>
      <c r="H60" s="126">
        <v>0</v>
      </c>
      <c r="I60" s="98">
        <f t="shared" si="2"/>
        <v>0</v>
      </c>
      <c r="J60" s="139">
        <v>0</v>
      </c>
      <c r="K60" s="139">
        <v>0</v>
      </c>
      <c r="L60" s="139">
        <v>0</v>
      </c>
      <c r="M60" s="139">
        <v>0</v>
      </c>
      <c r="N60" s="61" t="s">
        <v>17</v>
      </c>
      <c r="O60" s="67">
        <v>44693</v>
      </c>
      <c r="P60" s="73" t="s">
        <v>108</v>
      </c>
    </row>
    <row r="61" spans="1:16" ht="47.25">
      <c r="A61" s="63" t="s">
        <v>109</v>
      </c>
      <c r="B61" s="69" t="s">
        <v>110</v>
      </c>
      <c r="C61" s="70">
        <v>99.16</v>
      </c>
      <c r="D61" s="65">
        <v>0</v>
      </c>
      <c r="E61" s="66">
        <v>99.16</v>
      </c>
      <c r="F61" s="60">
        <v>-99.16</v>
      </c>
      <c r="G61" s="60">
        <v>0</v>
      </c>
      <c r="H61" s="126">
        <v>0</v>
      </c>
      <c r="I61" s="98">
        <f t="shared" si="2"/>
        <v>0</v>
      </c>
      <c r="J61" s="139">
        <v>0</v>
      </c>
      <c r="K61" s="139">
        <v>0</v>
      </c>
      <c r="L61" s="139">
        <v>0</v>
      </c>
      <c r="M61" s="139">
        <v>0</v>
      </c>
      <c r="N61" s="61" t="s">
        <v>17</v>
      </c>
      <c r="O61" s="67">
        <v>44693</v>
      </c>
      <c r="P61" s="73" t="s">
        <v>94</v>
      </c>
    </row>
    <row r="62" spans="1:16" ht="47.25">
      <c r="A62" s="88" t="s">
        <v>111</v>
      </c>
      <c r="B62" s="89" t="s">
        <v>112</v>
      </c>
      <c r="C62" s="90">
        <v>99.468000000000004</v>
      </c>
      <c r="D62" s="91">
        <v>0</v>
      </c>
      <c r="E62" s="66">
        <v>99.468000000000004</v>
      </c>
      <c r="F62" s="60">
        <v>-99.468000000000004</v>
      </c>
      <c r="G62" s="60">
        <v>0</v>
      </c>
      <c r="H62" s="126">
        <v>0</v>
      </c>
      <c r="I62" s="98">
        <f t="shared" si="2"/>
        <v>0</v>
      </c>
      <c r="J62" s="139">
        <v>0</v>
      </c>
      <c r="K62" s="139">
        <v>0</v>
      </c>
      <c r="L62" s="139">
        <v>0</v>
      </c>
      <c r="M62" s="139">
        <v>0</v>
      </c>
      <c r="N62" s="61" t="s">
        <v>17</v>
      </c>
      <c r="O62" s="67">
        <v>44693</v>
      </c>
      <c r="P62" s="73" t="s">
        <v>94</v>
      </c>
    </row>
    <row r="63" spans="1:16" ht="47.25">
      <c r="A63" s="63" t="s">
        <v>113</v>
      </c>
      <c r="B63" s="69" t="s">
        <v>114</v>
      </c>
      <c r="C63" s="92">
        <v>100</v>
      </c>
      <c r="D63" s="65">
        <v>0</v>
      </c>
      <c r="E63" s="93">
        <v>100</v>
      </c>
      <c r="F63" s="94">
        <v>-100</v>
      </c>
      <c r="G63" s="94">
        <v>0</v>
      </c>
      <c r="H63" s="126">
        <v>0</v>
      </c>
      <c r="I63" s="98">
        <f t="shared" si="2"/>
        <v>0</v>
      </c>
      <c r="J63" s="139">
        <v>0</v>
      </c>
      <c r="K63" s="139">
        <v>0</v>
      </c>
      <c r="L63" s="139">
        <v>0</v>
      </c>
      <c r="M63" s="139">
        <v>0</v>
      </c>
      <c r="N63" s="61" t="s">
        <v>17</v>
      </c>
      <c r="O63" s="67">
        <v>44693</v>
      </c>
      <c r="P63" s="73" t="s">
        <v>94</v>
      </c>
    </row>
    <row r="64" spans="1:16" ht="47.25">
      <c r="A64" s="95" t="s">
        <v>115</v>
      </c>
      <c r="B64" s="96" t="s">
        <v>116</v>
      </c>
      <c r="C64" s="97">
        <v>60.6</v>
      </c>
      <c r="D64" s="98">
        <v>0</v>
      </c>
      <c r="E64" s="99">
        <v>60.6</v>
      </c>
      <c r="F64" s="100">
        <v>-60.6</v>
      </c>
      <c r="G64" s="100">
        <v>0</v>
      </c>
      <c r="H64" s="126">
        <v>0</v>
      </c>
      <c r="I64" s="98">
        <f t="shared" si="2"/>
        <v>0</v>
      </c>
      <c r="J64" s="139">
        <v>0</v>
      </c>
      <c r="K64" s="139">
        <v>0</v>
      </c>
      <c r="L64" s="139">
        <v>0</v>
      </c>
      <c r="M64" s="139">
        <v>0</v>
      </c>
      <c r="N64" s="101" t="s">
        <v>17</v>
      </c>
      <c r="O64" s="102">
        <v>44693</v>
      </c>
      <c r="P64" s="48" t="s">
        <v>94</v>
      </c>
    </row>
    <row r="65" spans="1:16" ht="47.25">
      <c r="A65" s="63" t="s">
        <v>142</v>
      </c>
      <c r="B65" s="103" t="s">
        <v>143</v>
      </c>
      <c r="C65" s="104"/>
      <c r="D65" s="105"/>
      <c r="E65" s="60">
        <f>E66+E67</f>
        <v>210</v>
      </c>
      <c r="F65" s="66">
        <v>0</v>
      </c>
      <c r="G65" s="66">
        <v>210</v>
      </c>
      <c r="H65" s="126">
        <v>0</v>
      </c>
      <c r="I65" s="98">
        <f t="shared" si="2"/>
        <v>210</v>
      </c>
      <c r="J65" s="139">
        <v>0</v>
      </c>
      <c r="K65" s="139">
        <v>210</v>
      </c>
      <c r="L65" s="139">
        <v>0</v>
      </c>
      <c r="M65" s="139">
        <v>210</v>
      </c>
      <c r="N65" s="106"/>
      <c r="O65" s="107"/>
      <c r="P65" s="106"/>
    </row>
    <row r="66" spans="1:16" ht="157.5">
      <c r="A66" s="63" t="s">
        <v>144</v>
      </c>
      <c r="B66" s="69" t="s">
        <v>145</v>
      </c>
      <c r="C66" s="108"/>
      <c r="D66" s="108"/>
      <c r="E66" s="60">
        <v>80</v>
      </c>
      <c r="F66" s="66">
        <v>0</v>
      </c>
      <c r="G66" s="66">
        <v>80</v>
      </c>
      <c r="H66" s="126">
        <v>0</v>
      </c>
      <c r="I66" s="98">
        <f t="shared" si="2"/>
        <v>80</v>
      </c>
      <c r="J66" s="139">
        <v>0</v>
      </c>
      <c r="K66" s="139">
        <v>80</v>
      </c>
      <c r="L66" s="139">
        <v>0</v>
      </c>
      <c r="M66" s="139">
        <v>80</v>
      </c>
      <c r="N66" s="109" t="s">
        <v>17</v>
      </c>
      <c r="O66" s="67">
        <v>44650</v>
      </c>
      <c r="P66" s="61" t="s">
        <v>137</v>
      </c>
    </row>
    <row r="67" spans="1:16" ht="94.5">
      <c r="A67" s="63" t="s">
        <v>146</v>
      </c>
      <c r="B67" s="110" t="s">
        <v>147</v>
      </c>
      <c r="C67" s="111"/>
      <c r="D67" s="111"/>
      <c r="E67" s="60">
        <v>130</v>
      </c>
      <c r="F67" s="112">
        <v>0</v>
      </c>
      <c r="G67" s="112">
        <v>130</v>
      </c>
      <c r="H67" s="126">
        <v>0</v>
      </c>
      <c r="I67" s="98">
        <f t="shared" si="2"/>
        <v>130</v>
      </c>
      <c r="J67" s="141">
        <v>0</v>
      </c>
      <c r="K67" s="141">
        <v>130</v>
      </c>
      <c r="L67" s="141">
        <v>0</v>
      </c>
      <c r="M67" s="141">
        <v>130</v>
      </c>
      <c r="N67" s="113" t="s">
        <v>17</v>
      </c>
      <c r="O67" s="67">
        <v>44650</v>
      </c>
      <c r="P67" s="114" t="s">
        <v>137</v>
      </c>
    </row>
    <row r="68" spans="1:16" ht="47.25">
      <c r="A68" s="56" t="s">
        <v>148</v>
      </c>
      <c r="B68" s="103" t="s">
        <v>149</v>
      </c>
      <c r="C68" s="115"/>
      <c r="D68" s="115"/>
      <c r="E68" s="60">
        <f>E69+E70</f>
        <v>693</v>
      </c>
      <c r="F68" s="66">
        <v>0</v>
      </c>
      <c r="G68" s="66">
        <v>693</v>
      </c>
      <c r="H68" s="126">
        <v>-693</v>
      </c>
      <c r="I68" s="98">
        <v>0</v>
      </c>
      <c r="J68" s="139">
        <v>0</v>
      </c>
      <c r="K68" s="139">
        <v>0</v>
      </c>
      <c r="L68" s="139">
        <v>0</v>
      </c>
      <c r="M68" s="139">
        <v>0</v>
      </c>
      <c r="N68" s="106"/>
      <c r="O68" s="107"/>
      <c r="P68" s="106"/>
    </row>
    <row r="69" spans="1:16" ht="78.75">
      <c r="A69" s="63" t="s">
        <v>150</v>
      </c>
      <c r="B69" s="69" t="s">
        <v>151</v>
      </c>
      <c r="C69" s="108"/>
      <c r="D69" s="108"/>
      <c r="E69" s="60">
        <v>375</v>
      </c>
      <c r="F69" s="66">
        <v>0</v>
      </c>
      <c r="G69" s="66">
        <v>375</v>
      </c>
      <c r="H69" s="144">
        <v>-375</v>
      </c>
      <c r="I69" s="145">
        <f t="shared" ref="I69:I70" si="3">G69+H69</f>
        <v>0</v>
      </c>
      <c r="J69" s="146">
        <v>0</v>
      </c>
      <c r="K69" s="146">
        <v>0</v>
      </c>
      <c r="L69" s="146">
        <v>0</v>
      </c>
      <c r="M69" s="146">
        <v>0</v>
      </c>
      <c r="N69" s="69" t="s">
        <v>152</v>
      </c>
      <c r="O69" s="67">
        <v>44650</v>
      </c>
      <c r="P69" s="73" t="s">
        <v>94</v>
      </c>
    </row>
    <row r="70" spans="1:16" ht="78.75">
      <c r="A70" s="63" t="s">
        <v>153</v>
      </c>
      <c r="B70" s="69" t="s">
        <v>154</v>
      </c>
      <c r="C70" s="108"/>
      <c r="D70" s="108"/>
      <c r="E70" s="60">
        <v>318</v>
      </c>
      <c r="F70" s="116">
        <v>0</v>
      </c>
      <c r="G70" s="66">
        <v>318</v>
      </c>
      <c r="H70" s="144">
        <v>-318</v>
      </c>
      <c r="I70" s="145">
        <f t="shared" si="3"/>
        <v>0</v>
      </c>
      <c r="J70" s="146">
        <v>0</v>
      </c>
      <c r="K70" s="146">
        <v>0</v>
      </c>
      <c r="L70" s="146">
        <v>0</v>
      </c>
      <c r="M70" s="146">
        <v>0</v>
      </c>
      <c r="N70" s="69" t="s">
        <v>152</v>
      </c>
      <c r="O70" s="67">
        <v>44650</v>
      </c>
      <c r="P70" s="73" t="s">
        <v>94</v>
      </c>
    </row>
    <row r="71" spans="1:16" ht="63">
      <c r="A71" s="95" t="s">
        <v>155</v>
      </c>
      <c r="B71" s="117" t="s">
        <v>156</v>
      </c>
      <c r="C71" s="118"/>
      <c r="D71" s="118"/>
      <c r="E71" s="119">
        <v>453.22500000000002</v>
      </c>
      <c r="F71" s="120">
        <v>0</v>
      </c>
      <c r="G71" s="120">
        <v>453.22500000000002</v>
      </c>
      <c r="H71" s="126">
        <v>0</v>
      </c>
      <c r="I71" s="98">
        <f t="shared" ref="I71" si="4">G71</f>
        <v>453.22500000000002</v>
      </c>
      <c r="J71" s="139">
        <v>0</v>
      </c>
      <c r="K71" s="139">
        <v>453.22500000000002</v>
      </c>
      <c r="L71" s="139">
        <v>0</v>
      </c>
      <c r="M71" s="139">
        <v>453.22500000000002</v>
      </c>
      <c r="N71" s="101" t="s">
        <v>17</v>
      </c>
      <c r="O71" s="102">
        <v>44805</v>
      </c>
      <c r="P71" s="48" t="s">
        <v>94</v>
      </c>
    </row>
    <row r="72" spans="1:16" ht="15.75">
      <c r="A72" s="56"/>
      <c r="B72" s="78" t="s">
        <v>117</v>
      </c>
      <c r="C72" s="86">
        <v>3562.76</v>
      </c>
      <c r="D72" s="78"/>
      <c r="E72" s="60">
        <v>4649.8850000000002</v>
      </c>
      <c r="F72" s="59"/>
      <c r="G72" s="60">
        <v>4190.6570000000002</v>
      </c>
      <c r="H72" s="123"/>
      <c r="I72" s="145">
        <v>3497.6570000000002</v>
      </c>
      <c r="J72" s="142"/>
      <c r="K72" s="151">
        <v>2747.6570000000002</v>
      </c>
      <c r="L72" s="142"/>
      <c r="M72" s="146">
        <v>2747.6570000000002</v>
      </c>
      <c r="N72" s="62"/>
      <c r="O72" s="62"/>
      <c r="P72" s="62"/>
    </row>
    <row r="73" spans="1:16" ht="15.75">
      <c r="A73" s="56"/>
      <c r="B73" s="78" t="s">
        <v>157</v>
      </c>
      <c r="C73" s="80"/>
      <c r="D73" s="80"/>
      <c r="E73" s="60">
        <f>E72-'22.12.2021'!C60</f>
        <v>1087.1250000000005</v>
      </c>
      <c r="F73" s="121"/>
      <c r="G73" s="60">
        <v>-459.22800000000001</v>
      </c>
      <c r="H73" s="62"/>
      <c r="I73" s="145">
        <v>-693</v>
      </c>
      <c r="J73" s="142"/>
      <c r="K73" s="151">
        <v>-750</v>
      </c>
      <c r="L73" s="142"/>
      <c r="M73" s="146">
        <v>0</v>
      </c>
      <c r="N73" s="62"/>
      <c r="O73" s="62"/>
      <c r="P73" s="62"/>
    </row>
    <row r="74" spans="1:16" ht="15.75">
      <c r="A74" s="63"/>
      <c r="B74" s="78" t="s">
        <v>119</v>
      </c>
      <c r="C74" s="78">
        <v>22105.914000000001</v>
      </c>
      <c r="D74" s="78"/>
      <c r="E74" s="60">
        <f>E24+E48+E72</f>
        <v>21877.571580000003</v>
      </c>
      <c r="F74" s="59"/>
      <c r="G74" s="148">
        <v>18336.444</v>
      </c>
      <c r="H74" s="62"/>
      <c r="I74" s="145">
        <v>17643.444</v>
      </c>
      <c r="J74" s="142"/>
      <c r="K74" s="151">
        <v>15657.444</v>
      </c>
      <c r="L74" s="142"/>
      <c r="M74" s="142">
        <v>14057.444</v>
      </c>
      <c r="N74" s="62"/>
      <c r="O74" s="62"/>
      <c r="P74" s="62"/>
    </row>
    <row r="75" spans="1:16" ht="15.75">
      <c r="A75" s="63"/>
      <c r="B75" s="78" t="s">
        <v>158</v>
      </c>
      <c r="C75" s="80"/>
      <c r="D75" s="80"/>
      <c r="E75" s="60">
        <f>E74-'22.12.2021'!C62</f>
        <v>-228.34241999999722</v>
      </c>
      <c r="F75" s="121"/>
      <c r="G75" s="60">
        <v>-3541.1280000000002</v>
      </c>
      <c r="H75" s="62"/>
      <c r="I75" s="145">
        <v>-693</v>
      </c>
      <c r="J75" s="142"/>
      <c r="K75" s="151">
        <v>-1986</v>
      </c>
      <c r="L75" s="142">
        <v>-1600</v>
      </c>
      <c r="M75" s="142"/>
      <c r="N75" s="62"/>
      <c r="O75" s="62"/>
      <c r="P75" s="62"/>
    </row>
    <row r="76" spans="1:16" ht="15.75">
      <c r="A76" s="122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 ht="15.75">
      <c r="A77" s="122"/>
      <c r="B77" s="187" t="s">
        <v>166</v>
      </c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ht="18">
      <c r="A78" s="37"/>
      <c r="B78" s="124"/>
      <c r="C78" s="124"/>
      <c r="D78" s="124"/>
      <c r="E78" s="124"/>
      <c r="F78" s="124"/>
      <c r="G78" s="124"/>
      <c r="H78" s="37"/>
      <c r="I78" s="37"/>
      <c r="J78" s="37"/>
      <c r="K78" s="37"/>
      <c r="L78" s="37"/>
      <c r="M78" s="37"/>
      <c r="N78" s="37"/>
      <c r="O78" s="37"/>
      <c r="P78" s="37"/>
    </row>
  </sheetData>
  <mergeCells count="10">
    <mergeCell ref="P6:P8"/>
    <mergeCell ref="B77:P77"/>
    <mergeCell ref="O1:P1"/>
    <mergeCell ref="B3:P3"/>
    <mergeCell ref="A4:P4"/>
    <mergeCell ref="A6:A8"/>
    <mergeCell ref="B6:B8"/>
    <mergeCell ref="E6:E8"/>
    <mergeCell ref="N6:N8"/>
    <mergeCell ref="O6:O8"/>
  </mergeCells>
  <pageMargins left="0.25" right="0.25" top="0.75" bottom="0.75" header="0.3" footer="0.3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topLeftCell="F1" zoomScaleNormal="100" workbookViewId="0">
      <selection activeCell="Q1" sqref="Q1:R1"/>
    </sheetView>
  </sheetViews>
  <sheetFormatPr defaultRowHeight="12.75"/>
  <cols>
    <col min="1" max="1" width="7" customWidth="1"/>
    <col min="2" max="2" width="55.42578125" customWidth="1"/>
    <col min="3" max="3" width="12.42578125" customWidth="1"/>
    <col min="4" max="4" width="13.42578125" customWidth="1"/>
    <col min="5" max="5" width="12.140625" customWidth="1"/>
    <col min="6" max="7" width="10.85546875" customWidth="1"/>
    <col min="8" max="8" width="11.7109375" customWidth="1"/>
    <col min="9" max="13" width="11.5703125" customWidth="1"/>
    <col min="14" max="15" width="11.5703125" style="154" customWidth="1"/>
    <col min="16" max="16" width="18.85546875" customWidth="1"/>
    <col min="17" max="17" width="13.85546875" customWidth="1"/>
    <col min="18" max="18" width="27" customWidth="1"/>
  </cols>
  <sheetData>
    <row r="1" spans="1:18" ht="71.2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83" t="s">
        <v>172</v>
      </c>
      <c r="R1" s="164"/>
    </row>
    <row r="2" spans="1:18" ht="30" customHeight="1">
      <c r="A2" s="35"/>
      <c r="B2" s="36"/>
      <c r="C2" s="36"/>
      <c r="D2" s="38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52"/>
      <c r="R2" s="154"/>
    </row>
    <row r="3" spans="1:18" ht="15.75">
      <c r="A3" s="35"/>
      <c r="B3" s="186" t="s">
        <v>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1:18" ht="15.75">
      <c r="A4" s="186" t="s">
        <v>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</row>
    <row r="5" spans="1:18" ht="16.5" thickBot="1">
      <c r="A5" s="35"/>
      <c r="B5" s="40"/>
      <c r="C5" s="40"/>
      <c r="D5" s="40"/>
      <c r="E5" s="156" t="s">
        <v>4</v>
      </c>
      <c r="F5" s="156"/>
      <c r="G5" s="156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5.75">
      <c r="A6" s="185" t="s">
        <v>5</v>
      </c>
      <c r="B6" s="181" t="s">
        <v>6</v>
      </c>
      <c r="C6" s="155" t="s">
        <v>122</v>
      </c>
      <c r="D6" s="155"/>
      <c r="E6" s="181" t="s">
        <v>123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81" t="s">
        <v>8</v>
      </c>
      <c r="Q6" s="181" t="s">
        <v>9</v>
      </c>
      <c r="R6" s="182" t="s">
        <v>10</v>
      </c>
    </row>
    <row r="7" spans="1:18" ht="15.75">
      <c r="A7" s="176"/>
      <c r="B7" s="166"/>
      <c r="C7" s="42" t="s">
        <v>124</v>
      </c>
      <c r="D7" s="42"/>
      <c r="E7" s="166"/>
      <c r="F7" s="42"/>
      <c r="G7" s="42"/>
      <c r="H7" s="43"/>
      <c r="I7" s="43"/>
      <c r="J7" s="43"/>
      <c r="K7" s="43"/>
      <c r="L7" s="43"/>
      <c r="M7" s="43"/>
      <c r="N7" s="43"/>
      <c r="O7" s="43"/>
      <c r="P7" s="166"/>
      <c r="Q7" s="166"/>
      <c r="R7" s="169"/>
    </row>
    <row r="8" spans="1:18" ht="15.75">
      <c r="A8" s="177"/>
      <c r="B8" s="167"/>
      <c r="C8" s="44" t="s">
        <v>125</v>
      </c>
      <c r="D8" s="45">
        <v>44601</v>
      </c>
      <c r="E8" s="167"/>
      <c r="F8" s="46">
        <v>44632</v>
      </c>
      <c r="G8" s="47" t="s">
        <v>123</v>
      </c>
      <c r="H8" s="125">
        <v>44671</v>
      </c>
      <c r="I8" s="48" t="str">
        <f t="shared" ref="I8:I24" si="0">G8</f>
        <v>Всього</v>
      </c>
      <c r="J8" s="143">
        <v>44734</v>
      </c>
      <c r="K8" s="137" t="s">
        <v>123</v>
      </c>
      <c r="L8" s="143">
        <v>44756</v>
      </c>
      <c r="M8" s="150" t="s">
        <v>123</v>
      </c>
      <c r="N8" s="162">
        <v>44783</v>
      </c>
      <c r="O8" s="137" t="s">
        <v>123</v>
      </c>
      <c r="P8" s="167"/>
      <c r="Q8" s="167"/>
      <c r="R8" s="170"/>
    </row>
    <row r="9" spans="1:18" ht="15.75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48">
        <v>9</v>
      </c>
      <c r="J9" s="153">
        <v>10</v>
      </c>
      <c r="K9" s="153">
        <v>11</v>
      </c>
      <c r="L9" s="153">
        <v>12</v>
      </c>
      <c r="M9" s="153">
        <v>13</v>
      </c>
      <c r="N9" s="50">
        <v>14</v>
      </c>
      <c r="O9" s="50">
        <v>15</v>
      </c>
      <c r="P9" s="50">
        <v>16</v>
      </c>
      <c r="Q9" s="50">
        <v>17</v>
      </c>
      <c r="R9" s="51">
        <v>18</v>
      </c>
    </row>
    <row r="10" spans="1:18" ht="31.5">
      <c r="A10" s="52">
        <v>1</v>
      </c>
      <c r="B10" s="53" t="s">
        <v>11</v>
      </c>
      <c r="C10" s="54"/>
      <c r="D10" s="54"/>
      <c r="E10" s="54"/>
      <c r="F10" s="54"/>
      <c r="G10" s="54"/>
      <c r="H10" s="54"/>
      <c r="I10" s="48"/>
      <c r="J10" s="138"/>
      <c r="K10" s="138"/>
      <c r="L10" s="138"/>
      <c r="M10" s="138"/>
      <c r="N10" s="138"/>
      <c r="O10" s="138"/>
      <c r="P10" s="54"/>
      <c r="Q10" s="54"/>
      <c r="R10" s="55"/>
    </row>
    <row r="11" spans="1:18" ht="31.5">
      <c r="A11" s="56" t="s">
        <v>12</v>
      </c>
      <c r="B11" s="57" t="s">
        <v>13</v>
      </c>
      <c r="C11" s="58">
        <v>5703</v>
      </c>
      <c r="D11" s="58">
        <v>0</v>
      </c>
      <c r="E11" s="59">
        <f>E12+E13+E14+E15+E16+E17+E18+E19</f>
        <v>5703</v>
      </c>
      <c r="F11" s="60">
        <v>-1250</v>
      </c>
      <c r="G11" s="60">
        <v>4453</v>
      </c>
      <c r="H11" s="126">
        <v>0</v>
      </c>
      <c r="I11" s="98">
        <f t="shared" si="0"/>
        <v>4453</v>
      </c>
      <c r="J11" s="139">
        <v>0</v>
      </c>
      <c r="K11" s="139">
        <v>4453</v>
      </c>
      <c r="L11" s="139">
        <v>-1600</v>
      </c>
      <c r="M11" s="139">
        <f>SUM(M12:M18)</f>
        <v>2853</v>
      </c>
      <c r="N11" s="139">
        <v>0</v>
      </c>
      <c r="O11" s="139">
        <v>2853</v>
      </c>
      <c r="P11" s="61"/>
      <c r="Q11" s="62"/>
      <c r="R11" s="61" t="s">
        <v>14</v>
      </c>
    </row>
    <row r="12" spans="1:18" ht="31.5">
      <c r="A12" s="63" t="s">
        <v>15</v>
      </c>
      <c r="B12" s="64" t="s">
        <v>16</v>
      </c>
      <c r="C12" s="65">
        <v>650</v>
      </c>
      <c r="D12" s="65">
        <v>0</v>
      </c>
      <c r="E12" s="66">
        <v>650</v>
      </c>
      <c r="F12" s="60">
        <v>-650</v>
      </c>
      <c r="G12" s="60">
        <v>0</v>
      </c>
      <c r="H12" s="126">
        <v>0</v>
      </c>
      <c r="I12" s="98">
        <f t="shared" si="0"/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61" t="s">
        <v>17</v>
      </c>
      <c r="Q12" s="67">
        <v>44712</v>
      </c>
      <c r="R12" s="61" t="s">
        <v>14</v>
      </c>
    </row>
    <row r="13" spans="1:18" ht="15.75">
      <c r="A13" s="63" t="s">
        <v>18</v>
      </c>
      <c r="B13" s="64" t="s">
        <v>19</v>
      </c>
      <c r="C13" s="65">
        <v>25</v>
      </c>
      <c r="D13" s="65">
        <v>0</v>
      </c>
      <c r="E13" s="66">
        <v>25</v>
      </c>
      <c r="F13" s="66">
        <v>0</v>
      </c>
      <c r="G13" s="66">
        <v>25</v>
      </c>
      <c r="H13" s="126">
        <v>0</v>
      </c>
      <c r="I13" s="98">
        <f t="shared" si="0"/>
        <v>25</v>
      </c>
      <c r="J13" s="139">
        <v>0</v>
      </c>
      <c r="K13" s="139">
        <v>25</v>
      </c>
      <c r="L13" s="139">
        <v>0</v>
      </c>
      <c r="M13" s="139">
        <v>25</v>
      </c>
      <c r="N13" s="139">
        <v>0</v>
      </c>
      <c r="O13" s="139">
        <v>25</v>
      </c>
      <c r="P13" s="61" t="s">
        <v>17</v>
      </c>
      <c r="Q13" s="67">
        <v>44672</v>
      </c>
      <c r="R13" s="61" t="s">
        <v>14</v>
      </c>
    </row>
    <row r="14" spans="1:18" ht="15.75">
      <c r="A14" s="63" t="s">
        <v>20</v>
      </c>
      <c r="B14" s="64" t="s">
        <v>21</v>
      </c>
      <c r="C14" s="65">
        <v>28</v>
      </c>
      <c r="D14" s="65">
        <v>0</v>
      </c>
      <c r="E14" s="66">
        <v>28</v>
      </c>
      <c r="F14" s="66">
        <v>28</v>
      </c>
      <c r="G14" s="66">
        <v>28</v>
      </c>
      <c r="H14" s="126">
        <v>0</v>
      </c>
      <c r="I14" s="98">
        <f t="shared" si="0"/>
        <v>28</v>
      </c>
      <c r="J14" s="139">
        <v>0</v>
      </c>
      <c r="K14" s="139">
        <v>28</v>
      </c>
      <c r="L14" s="139">
        <v>0</v>
      </c>
      <c r="M14" s="139">
        <v>28</v>
      </c>
      <c r="N14" s="139">
        <v>0</v>
      </c>
      <c r="O14" s="139">
        <v>28</v>
      </c>
      <c r="P14" s="61" t="s">
        <v>17</v>
      </c>
      <c r="Q14" s="67">
        <v>44586</v>
      </c>
      <c r="R14" s="61" t="s">
        <v>14</v>
      </c>
    </row>
    <row r="15" spans="1:18" ht="15.75">
      <c r="A15" s="63" t="s">
        <v>22</v>
      </c>
      <c r="B15" s="64" t="s">
        <v>23</v>
      </c>
      <c r="C15" s="65">
        <v>120</v>
      </c>
      <c r="D15" s="65">
        <v>0</v>
      </c>
      <c r="E15" s="66">
        <v>120</v>
      </c>
      <c r="F15" s="60">
        <v>-120</v>
      </c>
      <c r="G15" s="60">
        <v>0</v>
      </c>
      <c r="H15" s="126">
        <v>0</v>
      </c>
      <c r="I15" s="98">
        <f t="shared" si="0"/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61" t="s">
        <v>17</v>
      </c>
      <c r="Q15" s="67">
        <v>44672</v>
      </c>
      <c r="R15" s="61" t="s">
        <v>14</v>
      </c>
    </row>
    <row r="16" spans="1:18" ht="31.5">
      <c r="A16" s="63" t="s">
        <v>24</v>
      </c>
      <c r="B16" s="64" t="s">
        <v>25</v>
      </c>
      <c r="C16" s="65">
        <v>180</v>
      </c>
      <c r="D16" s="65">
        <v>0</v>
      </c>
      <c r="E16" s="66">
        <v>180</v>
      </c>
      <c r="F16" s="60">
        <v>-180</v>
      </c>
      <c r="G16" s="60">
        <v>0</v>
      </c>
      <c r="H16" s="126">
        <v>0</v>
      </c>
      <c r="I16" s="98">
        <f t="shared" si="0"/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61" t="s">
        <v>17</v>
      </c>
      <c r="Q16" s="67">
        <v>44672</v>
      </c>
      <c r="R16" s="61" t="s">
        <v>14</v>
      </c>
    </row>
    <row r="17" spans="1:18" ht="47.25">
      <c r="A17" s="63" t="s">
        <v>26</v>
      </c>
      <c r="B17" s="64" t="s">
        <v>27</v>
      </c>
      <c r="C17" s="65">
        <v>300</v>
      </c>
      <c r="D17" s="65">
        <v>0</v>
      </c>
      <c r="E17" s="66">
        <v>300</v>
      </c>
      <c r="F17" s="60">
        <v>-300</v>
      </c>
      <c r="G17" s="60">
        <v>0</v>
      </c>
      <c r="H17" s="126">
        <v>0</v>
      </c>
      <c r="I17" s="98">
        <f t="shared" si="0"/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61" t="s">
        <v>17</v>
      </c>
      <c r="Q17" s="67">
        <v>44665</v>
      </c>
      <c r="R17" s="61" t="s">
        <v>14</v>
      </c>
    </row>
    <row r="18" spans="1:18" ht="15.75">
      <c r="A18" s="63" t="s">
        <v>28</v>
      </c>
      <c r="B18" s="64" t="s">
        <v>126</v>
      </c>
      <c r="C18" s="65">
        <v>2800</v>
      </c>
      <c r="D18" s="65">
        <v>0</v>
      </c>
      <c r="E18" s="66">
        <v>2800</v>
      </c>
      <c r="F18" s="66">
        <v>0</v>
      </c>
      <c r="G18" s="66">
        <v>2800</v>
      </c>
      <c r="H18" s="126">
        <v>0</v>
      </c>
      <c r="I18" s="98">
        <f t="shared" si="0"/>
        <v>2800</v>
      </c>
      <c r="J18" s="139">
        <v>0</v>
      </c>
      <c r="K18" s="139">
        <v>2800</v>
      </c>
      <c r="L18" s="139">
        <v>0</v>
      </c>
      <c r="M18" s="139">
        <v>2800</v>
      </c>
      <c r="N18" s="139">
        <v>0</v>
      </c>
      <c r="O18" s="139">
        <v>2800</v>
      </c>
      <c r="P18" s="61" t="s">
        <v>17</v>
      </c>
      <c r="Q18" s="67">
        <v>44601</v>
      </c>
      <c r="R18" s="61" t="s">
        <v>14</v>
      </c>
    </row>
    <row r="19" spans="1:18" ht="15.75">
      <c r="A19" s="63" t="s">
        <v>30</v>
      </c>
      <c r="B19" s="64" t="s">
        <v>31</v>
      </c>
      <c r="C19" s="65">
        <v>1600</v>
      </c>
      <c r="D19" s="65">
        <v>0</v>
      </c>
      <c r="E19" s="66">
        <v>1600</v>
      </c>
      <c r="F19" s="66">
        <v>0</v>
      </c>
      <c r="G19" s="66">
        <v>1600</v>
      </c>
      <c r="H19" s="126">
        <v>0</v>
      </c>
      <c r="I19" s="98">
        <f t="shared" si="0"/>
        <v>1600</v>
      </c>
      <c r="J19" s="139">
        <v>0</v>
      </c>
      <c r="K19" s="139">
        <v>1600</v>
      </c>
      <c r="L19" s="161">
        <v>-1600</v>
      </c>
      <c r="M19" s="161">
        <v>0</v>
      </c>
      <c r="N19" s="161">
        <v>0</v>
      </c>
      <c r="O19" s="161">
        <v>0</v>
      </c>
      <c r="P19" s="61" t="s">
        <v>17</v>
      </c>
      <c r="Q19" s="67">
        <v>44665</v>
      </c>
      <c r="R19" s="61" t="s">
        <v>14</v>
      </c>
    </row>
    <row r="20" spans="1:18" ht="31.5">
      <c r="A20" s="63" t="s">
        <v>32</v>
      </c>
      <c r="B20" s="57" t="s">
        <v>33</v>
      </c>
      <c r="C20" s="58">
        <v>920</v>
      </c>
      <c r="D20" s="58">
        <v>0</v>
      </c>
      <c r="E20" s="59">
        <v>920</v>
      </c>
      <c r="F20" s="60">
        <v>-370</v>
      </c>
      <c r="G20" s="60">
        <v>550</v>
      </c>
      <c r="H20" s="126">
        <v>0</v>
      </c>
      <c r="I20" s="98">
        <f t="shared" si="0"/>
        <v>550</v>
      </c>
      <c r="J20" s="139">
        <v>0</v>
      </c>
      <c r="K20" s="139">
        <v>550</v>
      </c>
      <c r="L20" s="139">
        <v>0</v>
      </c>
      <c r="M20" s="139">
        <v>550</v>
      </c>
      <c r="N20" s="139">
        <v>0</v>
      </c>
      <c r="O20" s="139">
        <v>550</v>
      </c>
      <c r="P20" s="61"/>
      <c r="Q20" s="67"/>
      <c r="R20" s="61" t="s">
        <v>34</v>
      </c>
    </row>
    <row r="21" spans="1:18" ht="31.5">
      <c r="A21" s="63" t="s">
        <v>35</v>
      </c>
      <c r="B21" s="64" t="s">
        <v>36</v>
      </c>
      <c r="C21" s="65">
        <v>230</v>
      </c>
      <c r="D21" s="65">
        <v>0</v>
      </c>
      <c r="E21" s="66">
        <v>230</v>
      </c>
      <c r="F21" s="60">
        <v>-230</v>
      </c>
      <c r="G21" s="60">
        <v>0</v>
      </c>
      <c r="H21" s="126">
        <v>0</v>
      </c>
      <c r="I21" s="98">
        <f t="shared" si="0"/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61" t="s">
        <v>17</v>
      </c>
      <c r="Q21" s="67">
        <v>44835</v>
      </c>
      <c r="R21" s="61" t="s">
        <v>34</v>
      </c>
    </row>
    <row r="22" spans="1:18" ht="15.75">
      <c r="A22" s="63" t="s">
        <v>37</v>
      </c>
      <c r="B22" s="64" t="s">
        <v>38</v>
      </c>
      <c r="C22" s="65">
        <v>140</v>
      </c>
      <c r="D22" s="65">
        <v>0</v>
      </c>
      <c r="E22" s="66">
        <v>140</v>
      </c>
      <c r="F22" s="60">
        <v>-140</v>
      </c>
      <c r="G22" s="60">
        <v>0</v>
      </c>
      <c r="H22" s="126">
        <v>0</v>
      </c>
      <c r="I22" s="98">
        <f t="shared" si="0"/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61" t="s">
        <v>17</v>
      </c>
      <c r="Q22" s="67">
        <v>44835</v>
      </c>
      <c r="R22" s="61" t="s">
        <v>34</v>
      </c>
    </row>
    <row r="23" spans="1:18" ht="15.75">
      <c r="A23" s="63" t="s">
        <v>39</v>
      </c>
      <c r="B23" s="64" t="s">
        <v>40</v>
      </c>
      <c r="C23" s="65">
        <v>550</v>
      </c>
      <c r="D23" s="65">
        <v>0</v>
      </c>
      <c r="E23" s="66">
        <v>550</v>
      </c>
      <c r="F23" s="66">
        <v>0</v>
      </c>
      <c r="G23" s="66">
        <v>550</v>
      </c>
      <c r="H23" s="126">
        <v>0</v>
      </c>
      <c r="I23" s="98">
        <f t="shared" si="0"/>
        <v>550</v>
      </c>
      <c r="J23" s="139">
        <v>0</v>
      </c>
      <c r="K23" s="139">
        <v>550</v>
      </c>
      <c r="L23" s="139">
        <v>0</v>
      </c>
      <c r="M23" s="139">
        <v>550</v>
      </c>
      <c r="N23" s="139">
        <v>0</v>
      </c>
      <c r="O23" s="139">
        <v>550</v>
      </c>
      <c r="P23" s="61" t="s">
        <v>17</v>
      </c>
      <c r="Q23" s="67">
        <v>44915</v>
      </c>
      <c r="R23" s="61" t="s">
        <v>34</v>
      </c>
    </row>
    <row r="24" spans="1:18" ht="15.75">
      <c r="A24" s="63"/>
      <c r="B24" s="57" t="s">
        <v>41</v>
      </c>
      <c r="C24" s="58">
        <v>6623</v>
      </c>
      <c r="D24" s="58">
        <v>0</v>
      </c>
      <c r="E24" s="59">
        <f>E11+E20</f>
        <v>6623</v>
      </c>
      <c r="F24" s="59"/>
      <c r="G24" s="60">
        <v>5003</v>
      </c>
      <c r="H24" s="126">
        <v>0</v>
      </c>
      <c r="I24" s="98">
        <f t="shared" si="0"/>
        <v>5003</v>
      </c>
      <c r="J24" s="139">
        <v>0</v>
      </c>
      <c r="K24" s="139">
        <v>5003</v>
      </c>
      <c r="L24" s="139">
        <v>0</v>
      </c>
      <c r="M24" s="161">
        <v>3403</v>
      </c>
      <c r="N24" s="161">
        <v>0</v>
      </c>
      <c r="O24" s="161">
        <v>3403</v>
      </c>
      <c r="P24" s="61"/>
      <c r="Q24" s="67"/>
      <c r="R24" s="61"/>
    </row>
    <row r="25" spans="1:18" ht="15.75">
      <c r="A25" s="56"/>
      <c r="B25" s="57" t="s">
        <v>127</v>
      </c>
      <c r="C25" s="57"/>
      <c r="D25" s="57"/>
      <c r="E25" s="66">
        <v>0</v>
      </c>
      <c r="F25" s="60"/>
      <c r="G25" s="60">
        <v>-1620</v>
      </c>
      <c r="H25" s="126"/>
      <c r="I25" s="127"/>
      <c r="J25" s="140"/>
      <c r="K25" s="140"/>
      <c r="L25" s="161">
        <v>-1600</v>
      </c>
      <c r="M25" s="157"/>
      <c r="N25" s="157"/>
      <c r="O25" s="157"/>
      <c r="P25" s="61"/>
      <c r="Q25" s="67"/>
      <c r="R25" s="61"/>
    </row>
    <row r="26" spans="1:18" ht="15.75">
      <c r="A26" s="56" t="s">
        <v>42</v>
      </c>
      <c r="B26" s="57" t="s">
        <v>43</v>
      </c>
      <c r="C26" s="57"/>
      <c r="D26" s="57"/>
      <c r="E26" s="66"/>
      <c r="F26" s="66"/>
      <c r="G26" s="66"/>
      <c r="H26" s="126"/>
      <c r="I26" s="98"/>
      <c r="J26" s="139"/>
      <c r="K26" s="139"/>
      <c r="L26" s="139"/>
      <c r="M26" s="139"/>
      <c r="N26" s="139"/>
      <c r="O26" s="139"/>
      <c r="P26" s="61"/>
      <c r="Q26" s="67"/>
      <c r="R26" s="61"/>
    </row>
    <row r="27" spans="1:18" ht="47.25">
      <c r="A27" s="63" t="s">
        <v>44</v>
      </c>
      <c r="B27" s="69" t="s">
        <v>45</v>
      </c>
      <c r="C27" s="70">
        <v>600</v>
      </c>
      <c r="D27" s="70">
        <v>0</v>
      </c>
      <c r="E27" s="66">
        <v>600</v>
      </c>
      <c r="F27" s="60">
        <v>-165</v>
      </c>
      <c r="G27" s="60">
        <v>435</v>
      </c>
      <c r="H27" s="126">
        <v>0</v>
      </c>
      <c r="I27" s="98">
        <f t="shared" ref="I27:I48" si="1">G27</f>
        <v>435</v>
      </c>
      <c r="J27" s="139">
        <v>0</v>
      </c>
      <c r="K27" s="139">
        <v>435</v>
      </c>
      <c r="L27" s="139">
        <v>0</v>
      </c>
      <c r="M27" s="139">
        <v>435</v>
      </c>
      <c r="N27" s="139">
        <v>0</v>
      </c>
      <c r="O27" s="139">
        <v>435</v>
      </c>
      <c r="P27" s="61" t="s">
        <v>17</v>
      </c>
      <c r="Q27" s="67">
        <v>44840</v>
      </c>
      <c r="R27" s="61" t="s">
        <v>46</v>
      </c>
    </row>
    <row r="28" spans="1:18" ht="47.25">
      <c r="A28" s="63" t="s">
        <v>47</v>
      </c>
      <c r="B28" s="69" t="s">
        <v>48</v>
      </c>
      <c r="C28" s="70">
        <v>400</v>
      </c>
      <c r="D28" s="70">
        <v>0</v>
      </c>
      <c r="E28" s="66">
        <v>400</v>
      </c>
      <c r="F28" s="60">
        <v>-400</v>
      </c>
      <c r="G28" s="60">
        <v>0</v>
      </c>
      <c r="H28" s="126">
        <v>0</v>
      </c>
      <c r="I28" s="98">
        <f t="shared" si="1"/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61" t="s">
        <v>17</v>
      </c>
      <c r="Q28" s="67">
        <v>44756</v>
      </c>
      <c r="R28" s="61" t="s">
        <v>46</v>
      </c>
    </row>
    <row r="29" spans="1:18" ht="31.5">
      <c r="A29" s="63" t="s">
        <v>49</v>
      </c>
      <c r="B29" s="69" t="s">
        <v>50</v>
      </c>
      <c r="C29" s="70">
        <v>200</v>
      </c>
      <c r="D29" s="70">
        <v>0</v>
      </c>
      <c r="E29" s="66">
        <v>200</v>
      </c>
      <c r="F29" s="60">
        <v>-200</v>
      </c>
      <c r="G29" s="60">
        <v>0</v>
      </c>
      <c r="H29" s="126">
        <v>0</v>
      </c>
      <c r="I29" s="98">
        <f t="shared" si="1"/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61" t="s">
        <v>17</v>
      </c>
      <c r="Q29" s="67">
        <v>44700</v>
      </c>
      <c r="R29" s="61" t="s">
        <v>46</v>
      </c>
    </row>
    <row r="30" spans="1:18" ht="47.25">
      <c r="A30" s="63" t="s">
        <v>51</v>
      </c>
      <c r="B30" s="69" t="s">
        <v>52</v>
      </c>
      <c r="C30" s="70">
        <v>2500</v>
      </c>
      <c r="D30" s="71">
        <v>-2452.1</v>
      </c>
      <c r="E30" s="60">
        <v>47.9</v>
      </c>
      <c r="F30" s="60">
        <v>-47.9</v>
      </c>
      <c r="G30" s="60">
        <v>0</v>
      </c>
      <c r="H30" s="126">
        <v>0</v>
      </c>
      <c r="I30" s="98">
        <f t="shared" si="1"/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61" t="s">
        <v>17</v>
      </c>
      <c r="Q30" s="67">
        <v>44840</v>
      </c>
      <c r="R30" s="61" t="s">
        <v>46</v>
      </c>
    </row>
    <row r="31" spans="1:18" ht="47.25">
      <c r="A31" s="63" t="s">
        <v>53</v>
      </c>
      <c r="B31" s="69" t="s">
        <v>54</v>
      </c>
      <c r="C31" s="70">
        <v>49</v>
      </c>
      <c r="D31" s="70">
        <v>0</v>
      </c>
      <c r="E31" s="66">
        <v>49</v>
      </c>
      <c r="F31" s="60">
        <v>-49</v>
      </c>
      <c r="G31" s="60">
        <v>0</v>
      </c>
      <c r="H31" s="126">
        <v>0</v>
      </c>
      <c r="I31" s="98">
        <f t="shared" si="1"/>
        <v>0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61" t="s">
        <v>17</v>
      </c>
      <c r="Q31" s="67">
        <v>44616</v>
      </c>
      <c r="R31" s="61" t="s">
        <v>14</v>
      </c>
    </row>
    <row r="32" spans="1:18" ht="31.5">
      <c r="A32" s="63" t="s">
        <v>55</v>
      </c>
      <c r="B32" s="69" t="s">
        <v>56</v>
      </c>
      <c r="C32" s="72">
        <v>400</v>
      </c>
      <c r="D32" s="70">
        <v>0</v>
      </c>
      <c r="E32" s="66">
        <v>400</v>
      </c>
      <c r="F32" s="60">
        <v>-400</v>
      </c>
      <c r="G32" s="60">
        <v>0</v>
      </c>
      <c r="H32" s="126">
        <v>0</v>
      </c>
      <c r="I32" s="98">
        <f t="shared" si="1"/>
        <v>0</v>
      </c>
      <c r="J32" s="139">
        <v>0</v>
      </c>
      <c r="K32" s="139">
        <v>0</v>
      </c>
      <c r="L32" s="139">
        <v>0</v>
      </c>
      <c r="M32" s="139">
        <v>0</v>
      </c>
      <c r="N32" s="139">
        <v>0</v>
      </c>
      <c r="O32" s="139">
        <v>0</v>
      </c>
      <c r="P32" s="61" t="s">
        <v>17</v>
      </c>
      <c r="Q32" s="67">
        <v>44777</v>
      </c>
      <c r="R32" s="61" t="s">
        <v>14</v>
      </c>
    </row>
    <row r="33" spans="1:18" ht="47.25">
      <c r="A33" s="63" t="s">
        <v>57</v>
      </c>
      <c r="B33" s="69" t="s">
        <v>58</v>
      </c>
      <c r="C33" s="72">
        <v>200</v>
      </c>
      <c r="D33" s="70">
        <v>0</v>
      </c>
      <c r="E33" s="66">
        <v>200</v>
      </c>
      <c r="F33" s="60">
        <v>-200</v>
      </c>
      <c r="G33" s="60">
        <v>0</v>
      </c>
      <c r="H33" s="126">
        <v>0</v>
      </c>
      <c r="I33" s="98">
        <f t="shared" si="1"/>
        <v>0</v>
      </c>
      <c r="J33" s="139">
        <v>0</v>
      </c>
      <c r="K33" s="139">
        <v>0</v>
      </c>
      <c r="L33" s="139">
        <v>0</v>
      </c>
      <c r="M33" s="139">
        <v>0</v>
      </c>
      <c r="N33" s="139">
        <v>0</v>
      </c>
      <c r="O33" s="139">
        <v>0</v>
      </c>
      <c r="P33" s="61" t="s">
        <v>17</v>
      </c>
      <c r="Q33" s="67">
        <v>44707</v>
      </c>
      <c r="R33" s="61" t="s">
        <v>14</v>
      </c>
    </row>
    <row r="34" spans="1:18" ht="63">
      <c r="A34" s="63" t="s">
        <v>59</v>
      </c>
      <c r="B34" s="69" t="s">
        <v>60</v>
      </c>
      <c r="C34" s="72">
        <v>500</v>
      </c>
      <c r="D34" s="70">
        <v>0</v>
      </c>
      <c r="E34" s="66">
        <v>500</v>
      </c>
      <c r="F34" s="66">
        <v>0</v>
      </c>
      <c r="G34" s="66">
        <v>500</v>
      </c>
      <c r="H34" s="126">
        <v>0</v>
      </c>
      <c r="I34" s="98">
        <f t="shared" si="1"/>
        <v>500</v>
      </c>
      <c r="J34" s="139">
        <v>0</v>
      </c>
      <c r="K34" s="139">
        <v>500</v>
      </c>
      <c r="L34" s="139">
        <v>0</v>
      </c>
      <c r="M34" s="139">
        <v>500</v>
      </c>
      <c r="N34" s="139">
        <v>0</v>
      </c>
      <c r="O34" s="139">
        <v>500</v>
      </c>
      <c r="P34" s="61" t="s">
        <v>17</v>
      </c>
      <c r="Q34" s="67">
        <v>44840</v>
      </c>
      <c r="R34" s="61" t="s">
        <v>14</v>
      </c>
    </row>
    <row r="35" spans="1:18" ht="63">
      <c r="A35" s="63" t="s">
        <v>61</v>
      </c>
      <c r="B35" s="69" t="s">
        <v>62</v>
      </c>
      <c r="C35" s="72">
        <v>1750</v>
      </c>
      <c r="D35" s="70">
        <v>0</v>
      </c>
      <c r="E35" s="66">
        <v>1750</v>
      </c>
      <c r="F35" s="66">
        <v>0</v>
      </c>
      <c r="G35" s="66">
        <v>1750</v>
      </c>
      <c r="H35" s="126">
        <v>0</v>
      </c>
      <c r="I35" s="98">
        <f t="shared" si="1"/>
        <v>1750</v>
      </c>
      <c r="J35" s="139">
        <v>0</v>
      </c>
      <c r="K35" s="139">
        <v>1750</v>
      </c>
      <c r="L35" s="139">
        <v>0</v>
      </c>
      <c r="M35" s="139">
        <v>1750</v>
      </c>
      <c r="N35" s="139">
        <v>0</v>
      </c>
      <c r="O35" s="139">
        <v>1750</v>
      </c>
      <c r="P35" s="73" t="s">
        <v>63</v>
      </c>
      <c r="Q35" s="67">
        <v>44861</v>
      </c>
      <c r="R35" s="61" t="s">
        <v>14</v>
      </c>
    </row>
    <row r="36" spans="1:18" ht="78.75">
      <c r="A36" s="63" t="s">
        <v>64</v>
      </c>
      <c r="B36" s="69" t="s">
        <v>65</v>
      </c>
      <c r="C36" s="72">
        <v>1500</v>
      </c>
      <c r="D36" s="70">
        <v>0</v>
      </c>
      <c r="E36" s="66">
        <v>1500</v>
      </c>
      <c r="F36" s="66">
        <v>0</v>
      </c>
      <c r="G36" s="66">
        <v>1500</v>
      </c>
      <c r="H36" s="126">
        <v>0</v>
      </c>
      <c r="I36" s="98">
        <f t="shared" si="1"/>
        <v>1500</v>
      </c>
      <c r="J36" s="139">
        <v>0</v>
      </c>
      <c r="K36" s="139">
        <v>1500</v>
      </c>
      <c r="L36" s="139">
        <v>0</v>
      </c>
      <c r="M36" s="139">
        <v>1500</v>
      </c>
      <c r="N36" s="139">
        <v>0</v>
      </c>
      <c r="O36" s="139">
        <v>1500</v>
      </c>
      <c r="P36" s="61" t="s">
        <v>17</v>
      </c>
      <c r="Q36" s="67">
        <v>44826</v>
      </c>
      <c r="R36" s="61" t="s">
        <v>46</v>
      </c>
    </row>
    <row r="37" spans="1:18" ht="47.25">
      <c r="A37" s="63" t="s">
        <v>66</v>
      </c>
      <c r="B37" s="69" t="s">
        <v>67</v>
      </c>
      <c r="C37" s="72">
        <v>1600</v>
      </c>
      <c r="D37" s="70">
        <v>0</v>
      </c>
      <c r="E37" s="74">
        <v>1600</v>
      </c>
      <c r="F37" s="74">
        <v>0</v>
      </c>
      <c r="G37" s="74">
        <v>1600</v>
      </c>
      <c r="H37" s="126">
        <v>0</v>
      </c>
      <c r="I37" s="98">
        <f t="shared" si="1"/>
        <v>1600</v>
      </c>
      <c r="J37" s="151">
        <v>-1236</v>
      </c>
      <c r="K37" s="151">
        <v>364</v>
      </c>
      <c r="L37" s="146">
        <v>0</v>
      </c>
      <c r="M37" s="146">
        <v>364</v>
      </c>
      <c r="N37" s="146">
        <v>0</v>
      </c>
      <c r="O37" s="146">
        <v>364</v>
      </c>
      <c r="P37" s="61" t="s">
        <v>17</v>
      </c>
      <c r="Q37" s="67">
        <v>44854</v>
      </c>
      <c r="R37" s="61" t="s">
        <v>14</v>
      </c>
    </row>
    <row r="38" spans="1:18" ht="78.75">
      <c r="A38" s="63" t="s">
        <v>68</v>
      </c>
      <c r="B38" s="75" t="s">
        <v>128</v>
      </c>
      <c r="C38" s="76">
        <v>123.625</v>
      </c>
      <c r="D38" s="77">
        <v>0</v>
      </c>
      <c r="E38" s="66">
        <v>123.625</v>
      </c>
      <c r="F38" s="66">
        <v>0</v>
      </c>
      <c r="G38" s="66">
        <v>123.625</v>
      </c>
      <c r="H38" s="126">
        <v>0</v>
      </c>
      <c r="I38" s="98">
        <f t="shared" si="1"/>
        <v>123.625</v>
      </c>
      <c r="J38" s="139">
        <v>0</v>
      </c>
      <c r="K38" s="139">
        <v>123.625</v>
      </c>
      <c r="L38" s="139">
        <v>0</v>
      </c>
      <c r="M38" s="139">
        <v>123.625</v>
      </c>
      <c r="N38" s="139">
        <v>0</v>
      </c>
      <c r="O38" s="139">
        <v>123.625</v>
      </c>
      <c r="P38" s="61" t="s">
        <v>17</v>
      </c>
      <c r="Q38" s="67">
        <v>44707</v>
      </c>
      <c r="R38" s="61" t="s">
        <v>14</v>
      </c>
    </row>
    <row r="39" spans="1:18" ht="78.75">
      <c r="A39" s="63" t="s">
        <v>70</v>
      </c>
      <c r="B39" s="75" t="s">
        <v>129</v>
      </c>
      <c r="C39" s="76">
        <v>542.18100000000004</v>
      </c>
      <c r="D39" s="77">
        <v>0</v>
      </c>
      <c r="E39" s="66">
        <v>542.18100000000004</v>
      </c>
      <c r="F39" s="66">
        <v>0</v>
      </c>
      <c r="G39" s="66">
        <v>542.18100000000004</v>
      </c>
      <c r="H39" s="126">
        <v>0</v>
      </c>
      <c r="I39" s="98">
        <f t="shared" si="1"/>
        <v>542.18100000000004</v>
      </c>
      <c r="J39" s="139">
        <v>0</v>
      </c>
      <c r="K39" s="139">
        <v>542.18100000000004</v>
      </c>
      <c r="L39" s="139">
        <v>0</v>
      </c>
      <c r="M39" s="139">
        <v>542.18100000000004</v>
      </c>
      <c r="N39" s="139">
        <v>0</v>
      </c>
      <c r="O39" s="139">
        <v>542.18100000000004</v>
      </c>
      <c r="P39" s="61" t="s">
        <v>17</v>
      </c>
      <c r="Q39" s="67">
        <v>44721</v>
      </c>
      <c r="R39" s="61" t="s">
        <v>14</v>
      </c>
    </row>
    <row r="40" spans="1:18" ht="47.25">
      <c r="A40" s="63" t="s">
        <v>72</v>
      </c>
      <c r="B40" s="69" t="s">
        <v>130</v>
      </c>
      <c r="C40" s="72">
        <v>256.73399999999998</v>
      </c>
      <c r="D40" s="70">
        <v>0</v>
      </c>
      <c r="E40" s="74">
        <v>256.73399999999998</v>
      </c>
      <c r="F40" s="74">
        <v>0</v>
      </c>
      <c r="G40" s="74">
        <v>256.73399999999998</v>
      </c>
      <c r="H40" s="126">
        <v>0</v>
      </c>
      <c r="I40" s="98">
        <f t="shared" si="1"/>
        <v>256.73399999999998</v>
      </c>
      <c r="J40" s="139">
        <v>0</v>
      </c>
      <c r="K40" s="139">
        <v>256.73399999999998</v>
      </c>
      <c r="L40" s="139">
        <v>0</v>
      </c>
      <c r="M40" s="139">
        <v>256.73399999999998</v>
      </c>
      <c r="N40" s="139">
        <v>0</v>
      </c>
      <c r="O40" s="139">
        <v>256.73399999999998</v>
      </c>
      <c r="P40" s="61" t="s">
        <v>17</v>
      </c>
      <c r="Q40" s="67">
        <v>44693</v>
      </c>
      <c r="R40" s="61" t="s">
        <v>14</v>
      </c>
    </row>
    <row r="41" spans="1:18" ht="47.25">
      <c r="A41" s="63" t="s">
        <v>74</v>
      </c>
      <c r="B41" s="69" t="s">
        <v>131</v>
      </c>
      <c r="C41" s="72">
        <v>332.87099999999998</v>
      </c>
      <c r="D41" s="70">
        <v>0</v>
      </c>
      <c r="E41" s="74">
        <v>332.87099999999998</v>
      </c>
      <c r="F41" s="74">
        <v>0</v>
      </c>
      <c r="G41" s="74">
        <v>332.87099999999998</v>
      </c>
      <c r="H41" s="126">
        <v>0</v>
      </c>
      <c r="I41" s="98">
        <f t="shared" si="1"/>
        <v>332.87099999999998</v>
      </c>
      <c r="J41" s="139">
        <v>0</v>
      </c>
      <c r="K41" s="139">
        <v>332.87099999999998</v>
      </c>
      <c r="L41" s="139">
        <v>0</v>
      </c>
      <c r="M41" s="139">
        <v>332.87099999999998</v>
      </c>
      <c r="N41" s="139">
        <v>0</v>
      </c>
      <c r="O41" s="139">
        <v>332.87099999999998</v>
      </c>
      <c r="P41" s="61" t="s">
        <v>17</v>
      </c>
      <c r="Q41" s="67">
        <v>44727</v>
      </c>
      <c r="R41" s="61" t="s">
        <v>14</v>
      </c>
    </row>
    <row r="42" spans="1:18" ht="47.25">
      <c r="A42" s="63" t="s">
        <v>77</v>
      </c>
      <c r="B42" s="69" t="s">
        <v>132</v>
      </c>
      <c r="C42" s="72">
        <v>175.04300000000001</v>
      </c>
      <c r="D42" s="70">
        <v>0</v>
      </c>
      <c r="E42" s="74">
        <v>175.04300000000001</v>
      </c>
      <c r="F42" s="74">
        <v>0</v>
      </c>
      <c r="G42" s="74">
        <v>175.04300000000001</v>
      </c>
      <c r="H42" s="126">
        <v>0</v>
      </c>
      <c r="I42" s="98">
        <f t="shared" si="1"/>
        <v>175.04300000000001</v>
      </c>
      <c r="J42" s="139">
        <v>0</v>
      </c>
      <c r="K42" s="139">
        <v>175.04300000000001</v>
      </c>
      <c r="L42" s="139">
        <v>0</v>
      </c>
      <c r="M42" s="139">
        <v>175.04300000000001</v>
      </c>
      <c r="N42" s="139">
        <v>0</v>
      </c>
      <c r="O42" s="139">
        <v>175.04300000000001</v>
      </c>
      <c r="P42" s="61" t="s">
        <v>17</v>
      </c>
      <c r="Q42" s="67">
        <v>44756</v>
      </c>
      <c r="R42" s="61" t="s">
        <v>14</v>
      </c>
    </row>
    <row r="43" spans="1:18" ht="47.25">
      <c r="A43" s="63" t="s">
        <v>79</v>
      </c>
      <c r="B43" s="69" t="s">
        <v>80</v>
      </c>
      <c r="C43" s="72">
        <v>300</v>
      </c>
      <c r="D43" s="70">
        <v>0</v>
      </c>
      <c r="E43" s="66">
        <v>300</v>
      </c>
      <c r="F43" s="66">
        <v>0</v>
      </c>
      <c r="G43" s="66">
        <v>300</v>
      </c>
      <c r="H43" s="126">
        <v>0</v>
      </c>
      <c r="I43" s="98">
        <f t="shared" si="1"/>
        <v>300</v>
      </c>
      <c r="J43" s="139">
        <v>0</v>
      </c>
      <c r="K43" s="139">
        <v>300</v>
      </c>
      <c r="L43" s="139">
        <v>0</v>
      </c>
      <c r="M43" s="139">
        <v>300</v>
      </c>
      <c r="N43" s="139">
        <v>0</v>
      </c>
      <c r="O43" s="139">
        <v>300</v>
      </c>
      <c r="P43" s="61" t="s">
        <v>17</v>
      </c>
      <c r="Q43" s="67">
        <v>44791</v>
      </c>
      <c r="R43" s="61" t="s">
        <v>81</v>
      </c>
    </row>
    <row r="44" spans="1:18" ht="47.25">
      <c r="A44" s="63" t="s">
        <v>82</v>
      </c>
      <c r="B44" s="69" t="s">
        <v>83</v>
      </c>
      <c r="C44" s="72">
        <v>140.69999999999999</v>
      </c>
      <c r="D44" s="70">
        <v>0</v>
      </c>
      <c r="E44" s="66">
        <v>140.69999999999999</v>
      </c>
      <c r="F44" s="66">
        <v>0</v>
      </c>
      <c r="G44" s="66">
        <v>140.69999999999999</v>
      </c>
      <c r="H44" s="126">
        <v>0</v>
      </c>
      <c r="I44" s="98">
        <f t="shared" si="1"/>
        <v>140.69999999999999</v>
      </c>
      <c r="J44" s="139">
        <v>0</v>
      </c>
      <c r="K44" s="139">
        <v>140.69999999999999</v>
      </c>
      <c r="L44" s="139">
        <v>0</v>
      </c>
      <c r="M44" s="139">
        <v>140.69999999999999</v>
      </c>
      <c r="N44" s="139">
        <v>0</v>
      </c>
      <c r="O44" s="139">
        <v>140.69999999999999</v>
      </c>
      <c r="P44" s="61" t="s">
        <v>17</v>
      </c>
      <c r="Q44" s="67">
        <v>44756</v>
      </c>
      <c r="R44" s="61" t="s">
        <v>14</v>
      </c>
    </row>
    <row r="45" spans="1:18" ht="63">
      <c r="A45" s="63" t="s">
        <v>84</v>
      </c>
      <c r="B45" s="69" t="s">
        <v>85</v>
      </c>
      <c r="C45" s="72">
        <v>350</v>
      </c>
      <c r="D45" s="70">
        <v>0</v>
      </c>
      <c r="E45" s="66">
        <v>350</v>
      </c>
      <c r="F45" s="66">
        <v>0</v>
      </c>
      <c r="G45" s="66">
        <v>350</v>
      </c>
      <c r="H45" s="126">
        <v>0</v>
      </c>
      <c r="I45" s="98">
        <f t="shared" si="1"/>
        <v>350</v>
      </c>
      <c r="J45" s="139">
        <v>0</v>
      </c>
      <c r="K45" s="139">
        <v>350</v>
      </c>
      <c r="L45" s="139">
        <v>0</v>
      </c>
      <c r="M45" s="139">
        <v>350</v>
      </c>
      <c r="N45" s="139">
        <v>0</v>
      </c>
      <c r="O45" s="139">
        <v>350</v>
      </c>
      <c r="P45" s="61" t="s">
        <v>17</v>
      </c>
      <c r="Q45" s="67">
        <v>44668</v>
      </c>
      <c r="R45" s="61" t="s">
        <v>14</v>
      </c>
    </row>
    <row r="46" spans="1:18" ht="63">
      <c r="A46" s="63" t="s">
        <v>133</v>
      </c>
      <c r="B46" s="69" t="s">
        <v>85</v>
      </c>
      <c r="C46" s="69"/>
      <c r="D46" s="69"/>
      <c r="E46" s="60">
        <v>1079.3085799999999</v>
      </c>
      <c r="F46" s="66">
        <v>0</v>
      </c>
      <c r="G46" s="66">
        <v>1079.309</v>
      </c>
      <c r="H46" s="126">
        <v>0</v>
      </c>
      <c r="I46" s="98">
        <f t="shared" si="1"/>
        <v>1079.309</v>
      </c>
      <c r="J46" s="139">
        <v>0</v>
      </c>
      <c r="K46" s="139">
        <v>1079.309</v>
      </c>
      <c r="L46" s="139">
        <v>0</v>
      </c>
      <c r="M46" s="139">
        <v>1079.309</v>
      </c>
      <c r="N46" s="139">
        <v>0</v>
      </c>
      <c r="O46" s="139">
        <v>1079.309</v>
      </c>
      <c r="P46" s="73" t="s">
        <v>134</v>
      </c>
      <c r="Q46" s="67">
        <v>44668</v>
      </c>
      <c r="R46" s="61" t="s">
        <v>14</v>
      </c>
    </row>
    <row r="47" spans="1:18" ht="63">
      <c r="A47" s="63" t="s">
        <v>135</v>
      </c>
      <c r="B47" s="69" t="s">
        <v>136</v>
      </c>
      <c r="C47" s="69"/>
      <c r="D47" s="69"/>
      <c r="E47" s="60">
        <v>57.323999999999998</v>
      </c>
      <c r="F47" s="66">
        <v>0</v>
      </c>
      <c r="G47" s="66">
        <v>57.323999999999998</v>
      </c>
      <c r="H47" s="126">
        <v>0</v>
      </c>
      <c r="I47" s="98">
        <f t="shared" si="1"/>
        <v>57.323999999999998</v>
      </c>
      <c r="J47" s="139">
        <v>0</v>
      </c>
      <c r="K47" s="139">
        <v>57.323999999999998</v>
      </c>
      <c r="L47" s="139">
        <v>0</v>
      </c>
      <c r="M47" s="139">
        <v>57.323999999999998</v>
      </c>
      <c r="N47" s="139">
        <v>0</v>
      </c>
      <c r="O47" s="139">
        <v>57.323999999999998</v>
      </c>
      <c r="P47" s="61" t="s">
        <v>17</v>
      </c>
      <c r="Q47" s="67">
        <v>44652</v>
      </c>
      <c r="R47" s="61" t="s">
        <v>137</v>
      </c>
    </row>
    <row r="48" spans="1:18" ht="15.75">
      <c r="A48" s="56"/>
      <c r="B48" s="78" t="s">
        <v>86</v>
      </c>
      <c r="C48" s="86">
        <f>SUM(C27:C47)</f>
        <v>11920.154</v>
      </c>
      <c r="D48" s="78"/>
      <c r="E48" s="60">
        <f>SUM(E27:E47)</f>
        <v>10604.686580000001</v>
      </c>
      <c r="F48" s="60"/>
      <c r="G48" s="60">
        <v>9142.7870000000003</v>
      </c>
      <c r="H48" s="126"/>
      <c r="I48" s="98">
        <f t="shared" si="1"/>
        <v>9142.7870000000003</v>
      </c>
      <c r="J48" s="139"/>
      <c r="K48" s="151">
        <f>SUM(K27:K47)</f>
        <v>7906.7870000000003</v>
      </c>
      <c r="L48" s="142"/>
      <c r="M48" s="146">
        <f>SUM(M27:M47)</f>
        <v>7906.7870000000003</v>
      </c>
      <c r="N48" s="146"/>
      <c r="O48" s="139">
        <f>SUM(O27:O47)</f>
        <v>7906.7870000000003</v>
      </c>
      <c r="P48" s="61"/>
      <c r="Q48" s="79"/>
      <c r="R48" s="62"/>
    </row>
    <row r="49" spans="1:18" ht="15.75">
      <c r="A49" s="56"/>
      <c r="B49" s="78" t="s">
        <v>127</v>
      </c>
      <c r="C49" s="80"/>
      <c r="D49" s="80"/>
      <c r="E49" s="81">
        <v>-1315.4670000000001</v>
      </c>
      <c r="F49" s="82"/>
      <c r="G49" s="60">
        <v>-1461.9</v>
      </c>
      <c r="H49" s="126"/>
      <c r="I49" s="98">
        <v>0</v>
      </c>
      <c r="J49" s="140"/>
      <c r="K49" s="151">
        <v>-1236</v>
      </c>
      <c r="L49" s="142"/>
      <c r="M49" s="146">
        <v>0</v>
      </c>
      <c r="N49" s="146">
        <v>0</v>
      </c>
      <c r="O49" s="158"/>
      <c r="P49" s="61"/>
      <c r="Q49" s="79"/>
      <c r="R49" s="62"/>
    </row>
    <row r="50" spans="1:18" ht="15.75">
      <c r="A50" s="56" t="s">
        <v>87</v>
      </c>
      <c r="B50" s="78" t="s">
        <v>88</v>
      </c>
      <c r="C50" s="78"/>
      <c r="D50" s="78"/>
      <c r="E50" s="59"/>
      <c r="F50" s="59"/>
      <c r="G50" s="59"/>
      <c r="H50" s="126"/>
      <c r="I50" s="98"/>
      <c r="J50" s="139"/>
      <c r="K50" s="139"/>
      <c r="L50" s="139"/>
      <c r="M50" s="139"/>
      <c r="N50" s="139"/>
      <c r="O50" s="139"/>
      <c r="P50" s="61"/>
      <c r="Q50" s="79"/>
      <c r="R50" s="62"/>
    </row>
    <row r="51" spans="1:18" ht="47.25">
      <c r="A51" s="63" t="s">
        <v>89</v>
      </c>
      <c r="B51" s="69" t="s">
        <v>90</v>
      </c>
      <c r="C51" s="70">
        <v>1300</v>
      </c>
      <c r="D51" s="70">
        <v>-1300</v>
      </c>
      <c r="E51" s="66">
        <v>0</v>
      </c>
      <c r="F51" s="66">
        <v>0</v>
      </c>
      <c r="G51" s="66">
        <v>0</v>
      </c>
      <c r="H51" s="126">
        <v>0</v>
      </c>
      <c r="I51" s="98">
        <f t="shared" ref="I51:I68" si="2">G51</f>
        <v>0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  <c r="O51" s="139">
        <v>0</v>
      </c>
      <c r="P51" s="61" t="s">
        <v>17</v>
      </c>
      <c r="Q51" s="67">
        <v>44854</v>
      </c>
      <c r="R51" s="73" t="s">
        <v>91</v>
      </c>
    </row>
    <row r="52" spans="1:18" ht="47.25">
      <c r="A52" s="63" t="s">
        <v>138</v>
      </c>
      <c r="B52" s="69" t="s">
        <v>139</v>
      </c>
      <c r="C52" s="69"/>
      <c r="D52" s="69"/>
      <c r="E52" s="60">
        <v>1300</v>
      </c>
      <c r="F52" s="66">
        <v>0</v>
      </c>
      <c r="G52" s="66">
        <v>1300</v>
      </c>
      <c r="H52" s="126">
        <v>0</v>
      </c>
      <c r="I52" s="98">
        <f t="shared" si="2"/>
        <v>1300</v>
      </c>
      <c r="J52" s="139">
        <v>0</v>
      </c>
      <c r="K52" s="139">
        <v>1300</v>
      </c>
      <c r="L52" s="139">
        <v>0</v>
      </c>
      <c r="M52" s="139">
        <v>1300</v>
      </c>
      <c r="N52" s="139">
        <v>0</v>
      </c>
      <c r="O52" s="139">
        <v>1300</v>
      </c>
      <c r="P52" s="61" t="s">
        <v>17</v>
      </c>
      <c r="Q52" s="67">
        <v>44854</v>
      </c>
      <c r="R52" s="73" t="s">
        <v>91</v>
      </c>
    </row>
    <row r="53" spans="1:18" ht="47.25">
      <c r="A53" s="63" t="s">
        <v>92</v>
      </c>
      <c r="B53" s="69" t="s">
        <v>93</v>
      </c>
      <c r="C53" s="70">
        <v>300</v>
      </c>
      <c r="D53" s="65">
        <v>0</v>
      </c>
      <c r="E53" s="66">
        <v>300</v>
      </c>
      <c r="F53" s="66">
        <v>0</v>
      </c>
      <c r="G53" s="66">
        <v>300</v>
      </c>
      <c r="H53" s="126">
        <v>0</v>
      </c>
      <c r="I53" s="98">
        <f t="shared" si="2"/>
        <v>300</v>
      </c>
      <c r="J53" s="151">
        <v>-300</v>
      </c>
      <c r="K53" s="151">
        <v>0</v>
      </c>
      <c r="L53" s="146">
        <v>0</v>
      </c>
      <c r="M53" s="146">
        <v>0</v>
      </c>
      <c r="N53" s="146">
        <v>0</v>
      </c>
      <c r="O53" s="146">
        <v>0</v>
      </c>
      <c r="P53" s="61" t="s">
        <v>17</v>
      </c>
      <c r="Q53" s="67">
        <v>44784</v>
      </c>
      <c r="R53" s="73" t="s">
        <v>94</v>
      </c>
    </row>
    <row r="54" spans="1:18" ht="78.75">
      <c r="A54" s="63" t="s">
        <v>95</v>
      </c>
      <c r="B54" s="75" t="s">
        <v>96</v>
      </c>
      <c r="C54" s="77">
        <v>450</v>
      </c>
      <c r="D54" s="83">
        <v>0</v>
      </c>
      <c r="E54" s="66">
        <v>450</v>
      </c>
      <c r="F54" s="66">
        <v>0</v>
      </c>
      <c r="G54" s="66">
        <v>450</v>
      </c>
      <c r="H54" s="126">
        <v>0</v>
      </c>
      <c r="I54" s="98">
        <f t="shared" si="2"/>
        <v>450</v>
      </c>
      <c r="J54" s="151">
        <v>-450</v>
      </c>
      <c r="K54" s="151">
        <v>0</v>
      </c>
      <c r="L54" s="146">
        <v>0</v>
      </c>
      <c r="M54" s="146">
        <v>0</v>
      </c>
      <c r="N54" s="146">
        <v>0</v>
      </c>
      <c r="O54" s="146">
        <v>0</v>
      </c>
      <c r="P54" s="61" t="s">
        <v>17</v>
      </c>
      <c r="Q54" s="67">
        <v>44791</v>
      </c>
      <c r="R54" s="73" t="s">
        <v>94</v>
      </c>
    </row>
    <row r="55" spans="1:18" ht="63">
      <c r="A55" s="63" t="s">
        <v>140</v>
      </c>
      <c r="B55" s="75" t="s">
        <v>141</v>
      </c>
      <c r="C55" s="77"/>
      <c r="D55" s="83"/>
      <c r="E55" s="60">
        <v>49</v>
      </c>
      <c r="F55" s="81">
        <v>0</v>
      </c>
      <c r="G55" s="81">
        <v>49</v>
      </c>
      <c r="H55" s="126">
        <v>0</v>
      </c>
      <c r="I55" s="98">
        <f t="shared" si="2"/>
        <v>49</v>
      </c>
      <c r="J55" s="139">
        <v>0</v>
      </c>
      <c r="K55" s="139">
        <v>49</v>
      </c>
      <c r="L55" s="139">
        <v>0</v>
      </c>
      <c r="M55" s="139">
        <v>49</v>
      </c>
      <c r="N55" s="139">
        <v>0</v>
      </c>
      <c r="O55" s="139">
        <v>49</v>
      </c>
      <c r="P55" s="61" t="s">
        <v>17</v>
      </c>
      <c r="Q55" s="67">
        <v>44679</v>
      </c>
      <c r="R55" s="73" t="s">
        <v>94</v>
      </c>
    </row>
    <row r="56" spans="1:18" s="154" customFormat="1" ht="47.25">
      <c r="A56" s="159" t="s">
        <v>169</v>
      </c>
      <c r="B56" s="160" t="s">
        <v>170</v>
      </c>
      <c r="C56" s="77"/>
      <c r="D56" s="83"/>
      <c r="E56" s="60"/>
      <c r="F56" s="81"/>
      <c r="G56" s="81"/>
      <c r="H56" s="126"/>
      <c r="I56" s="139"/>
      <c r="J56" s="139"/>
      <c r="K56" s="139"/>
      <c r="L56" s="139"/>
      <c r="M56" s="139"/>
      <c r="N56" s="158">
        <v>186</v>
      </c>
      <c r="O56" s="158">
        <v>186</v>
      </c>
      <c r="P56" s="61" t="s">
        <v>17</v>
      </c>
      <c r="Q56" s="67"/>
      <c r="R56" s="73" t="s">
        <v>94</v>
      </c>
    </row>
    <row r="57" spans="1:18" ht="63">
      <c r="A57" s="63" t="s">
        <v>97</v>
      </c>
      <c r="B57" s="69" t="s">
        <v>98</v>
      </c>
      <c r="C57" s="70">
        <v>318.10000000000002</v>
      </c>
      <c r="D57" s="85">
        <v>-318.10000000000002</v>
      </c>
      <c r="E57" s="60">
        <v>0</v>
      </c>
      <c r="F57" s="66">
        <v>0</v>
      </c>
      <c r="G57" s="66">
        <v>0</v>
      </c>
      <c r="H57" s="126">
        <v>0</v>
      </c>
      <c r="I57" s="98">
        <f t="shared" si="2"/>
        <v>0</v>
      </c>
      <c r="J57" s="139">
        <v>0</v>
      </c>
      <c r="K57" s="139">
        <v>0</v>
      </c>
      <c r="L57" s="139">
        <v>0</v>
      </c>
      <c r="M57" s="139">
        <v>0</v>
      </c>
      <c r="N57" s="139">
        <v>0</v>
      </c>
      <c r="O57" s="139">
        <v>0</v>
      </c>
      <c r="P57" s="61" t="s">
        <v>17</v>
      </c>
      <c r="Q57" s="67">
        <v>44791</v>
      </c>
      <c r="R57" s="73" t="s">
        <v>99</v>
      </c>
    </row>
    <row r="58" spans="1:18" ht="78.75">
      <c r="A58" s="63" t="s">
        <v>100</v>
      </c>
      <c r="B58" s="69" t="s">
        <v>101</v>
      </c>
      <c r="C58" s="70">
        <v>211.60599999999999</v>
      </c>
      <c r="D58" s="65">
        <v>0</v>
      </c>
      <c r="E58" s="66">
        <v>211.60599999999999</v>
      </c>
      <c r="F58" s="66">
        <v>0</v>
      </c>
      <c r="G58" s="66">
        <v>211.60599999999999</v>
      </c>
      <c r="H58" s="126">
        <v>0</v>
      </c>
      <c r="I58" s="98">
        <f t="shared" si="2"/>
        <v>211.60599999999999</v>
      </c>
      <c r="J58" s="139">
        <v>0</v>
      </c>
      <c r="K58" s="139">
        <v>211.60599999999999</v>
      </c>
      <c r="L58" s="139">
        <v>0</v>
      </c>
      <c r="M58" s="139">
        <v>211.60599999999999</v>
      </c>
      <c r="N58" s="139">
        <v>0</v>
      </c>
      <c r="O58" s="139">
        <v>211.60599999999999</v>
      </c>
      <c r="P58" s="61" t="s">
        <v>17</v>
      </c>
      <c r="Q58" s="67">
        <v>44644</v>
      </c>
      <c r="R58" s="73" t="s">
        <v>94</v>
      </c>
    </row>
    <row r="59" spans="1:18" ht="47.25">
      <c r="A59" s="63" t="s">
        <v>102</v>
      </c>
      <c r="B59" s="69" t="s">
        <v>103</v>
      </c>
      <c r="C59" s="70">
        <v>523.82600000000002</v>
      </c>
      <c r="D59" s="65">
        <v>0</v>
      </c>
      <c r="E59" s="66">
        <v>523.82600000000002</v>
      </c>
      <c r="F59" s="66">
        <v>0</v>
      </c>
      <c r="G59" s="66">
        <v>523.82600000000002</v>
      </c>
      <c r="H59" s="126">
        <v>0</v>
      </c>
      <c r="I59" s="98">
        <f t="shared" si="2"/>
        <v>523.82600000000002</v>
      </c>
      <c r="J59" s="139">
        <v>0</v>
      </c>
      <c r="K59" s="139">
        <v>523.82600000000002</v>
      </c>
      <c r="L59" s="139">
        <v>0</v>
      </c>
      <c r="M59" s="139">
        <v>523.82600000000002</v>
      </c>
      <c r="N59" s="139">
        <v>0</v>
      </c>
      <c r="O59" s="139">
        <v>523.82600000000002</v>
      </c>
      <c r="P59" s="61" t="s">
        <v>17</v>
      </c>
      <c r="Q59" s="67">
        <v>44672</v>
      </c>
      <c r="R59" s="73" t="s">
        <v>94</v>
      </c>
    </row>
    <row r="60" spans="1:18" ht="15.75">
      <c r="A60" s="56" t="s">
        <v>104</v>
      </c>
      <c r="B60" s="78" t="s">
        <v>105</v>
      </c>
      <c r="C60" s="86">
        <v>459.22800000000001</v>
      </c>
      <c r="D60" s="58">
        <v>0</v>
      </c>
      <c r="E60" s="147">
        <f>E61+E62+E63+E64+E65</f>
        <v>459.22800000000001</v>
      </c>
      <c r="F60" s="60">
        <v>-459.22800000000001</v>
      </c>
      <c r="G60" s="60">
        <v>0</v>
      </c>
      <c r="H60" s="126">
        <v>0</v>
      </c>
      <c r="I60" s="98">
        <f t="shared" si="2"/>
        <v>0</v>
      </c>
      <c r="J60" s="139">
        <v>0</v>
      </c>
      <c r="K60" s="139">
        <v>0</v>
      </c>
      <c r="L60" s="139">
        <v>0</v>
      </c>
      <c r="M60" s="139">
        <v>0</v>
      </c>
      <c r="N60" s="139">
        <v>0</v>
      </c>
      <c r="O60" s="139">
        <v>0</v>
      </c>
      <c r="P60" s="87"/>
      <c r="Q60" s="79"/>
      <c r="R60" s="52"/>
    </row>
    <row r="61" spans="1:18" ht="31.5">
      <c r="A61" s="63" t="s">
        <v>106</v>
      </c>
      <c r="B61" s="69" t="s">
        <v>107</v>
      </c>
      <c r="C61" s="70">
        <v>100</v>
      </c>
      <c r="D61" s="65">
        <v>0</v>
      </c>
      <c r="E61" s="66">
        <v>100</v>
      </c>
      <c r="F61" s="60">
        <v>-100</v>
      </c>
      <c r="G61" s="60">
        <v>0</v>
      </c>
      <c r="H61" s="126">
        <v>0</v>
      </c>
      <c r="I61" s="98">
        <f t="shared" si="2"/>
        <v>0</v>
      </c>
      <c r="J61" s="139">
        <v>0</v>
      </c>
      <c r="K61" s="139">
        <v>0</v>
      </c>
      <c r="L61" s="139">
        <v>0</v>
      </c>
      <c r="M61" s="139">
        <v>0</v>
      </c>
      <c r="N61" s="139">
        <v>0</v>
      </c>
      <c r="O61" s="139">
        <v>0</v>
      </c>
      <c r="P61" s="61" t="s">
        <v>17</v>
      </c>
      <c r="Q61" s="67">
        <v>44693</v>
      </c>
      <c r="R61" s="73" t="s">
        <v>108</v>
      </c>
    </row>
    <row r="62" spans="1:18" ht="47.25">
      <c r="A62" s="63" t="s">
        <v>109</v>
      </c>
      <c r="B62" s="69" t="s">
        <v>110</v>
      </c>
      <c r="C62" s="70">
        <v>99.16</v>
      </c>
      <c r="D62" s="65">
        <v>0</v>
      </c>
      <c r="E62" s="66">
        <v>99.16</v>
      </c>
      <c r="F62" s="60">
        <v>-99.16</v>
      </c>
      <c r="G62" s="60">
        <v>0</v>
      </c>
      <c r="H62" s="126">
        <v>0</v>
      </c>
      <c r="I62" s="98">
        <f t="shared" si="2"/>
        <v>0</v>
      </c>
      <c r="J62" s="139">
        <v>0</v>
      </c>
      <c r="K62" s="139">
        <v>0</v>
      </c>
      <c r="L62" s="139">
        <v>0</v>
      </c>
      <c r="M62" s="139">
        <v>0</v>
      </c>
      <c r="N62" s="139">
        <v>0</v>
      </c>
      <c r="O62" s="139">
        <v>0</v>
      </c>
      <c r="P62" s="61" t="s">
        <v>17</v>
      </c>
      <c r="Q62" s="67">
        <v>44693</v>
      </c>
      <c r="R62" s="73" t="s">
        <v>94</v>
      </c>
    </row>
    <row r="63" spans="1:18" ht="47.25">
      <c r="A63" s="88" t="s">
        <v>111</v>
      </c>
      <c r="B63" s="89" t="s">
        <v>112</v>
      </c>
      <c r="C63" s="90">
        <v>99.468000000000004</v>
      </c>
      <c r="D63" s="91">
        <v>0</v>
      </c>
      <c r="E63" s="66">
        <v>99.468000000000004</v>
      </c>
      <c r="F63" s="60">
        <v>-99.468000000000004</v>
      </c>
      <c r="G63" s="60">
        <v>0</v>
      </c>
      <c r="H63" s="126">
        <v>0</v>
      </c>
      <c r="I63" s="98">
        <f t="shared" si="2"/>
        <v>0</v>
      </c>
      <c r="J63" s="139">
        <v>0</v>
      </c>
      <c r="K63" s="139">
        <v>0</v>
      </c>
      <c r="L63" s="139">
        <v>0</v>
      </c>
      <c r="M63" s="139">
        <v>0</v>
      </c>
      <c r="N63" s="139">
        <v>0</v>
      </c>
      <c r="O63" s="139">
        <v>0</v>
      </c>
      <c r="P63" s="61" t="s">
        <v>17</v>
      </c>
      <c r="Q63" s="67">
        <v>44693</v>
      </c>
      <c r="R63" s="73" t="s">
        <v>94</v>
      </c>
    </row>
    <row r="64" spans="1:18" ht="47.25">
      <c r="A64" s="63" t="s">
        <v>113</v>
      </c>
      <c r="B64" s="69" t="s">
        <v>114</v>
      </c>
      <c r="C64" s="92">
        <v>100</v>
      </c>
      <c r="D64" s="65">
        <v>0</v>
      </c>
      <c r="E64" s="93">
        <v>100</v>
      </c>
      <c r="F64" s="94">
        <v>-100</v>
      </c>
      <c r="G64" s="94">
        <v>0</v>
      </c>
      <c r="H64" s="126">
        <v>0</v>
      </c>
      <c r="I64" s="98">
        <f t="shared" si="2"/>
        <v>0</v>
      </c>
      <c r="J64" s="139">
        <v>0</v>
      </c>
      <c r="K64" s="139">
        <v>0</v>
      </c>
      <c r="L64" s="139">
        <v>0</v>
      </c>
      <c r="M64" s="139">
        <v>0</v>
      </c>
      <c r="N64" s="139">
        <v>0</v>
      </c>
      <c r="O64" s="139">
        <v>0</v>
      </c>
      <c r="P64" s="61" t="s">
        <v>17</v>
      </c>
      <c r="Q64" s="67">
        <v>44693</v>
      </c>
      <c r="R64" s="73" t="s">
        <v>94</v>
      </c>
    </row>
    <row r="65" spans="1:18" ht="47.25">
      <c r="A65" s="95" t="s">
        <v>115</v>
      </c>
      <c r="B65" s="96" t="s">
        <v>116</v>
      </c>
      <c r="C65" s="97">
        <v>60.6</v>
      </c>
      <c r="D65" s="98">
        <v>0</v>
      </c>
      <c r="E65" s="99">
        <v>60.6</v>
      </c>
      <c r="F65" s="100">
        <v>-60.6</v>
      </c>
      <c r="G65" s="100">
        <v>0</v>
      </c>
      <c r="H65" s="126">
        <v>0</v>
      </c>
      <c r="I65" s="98">
        <f t="shared" si="2"/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39">
        <v>0</v>
      </c>
      <c r="P65" s="101" t="s">
        <v>17</v>
      </c>
      <c r="Q65" s="102">
        <v>44693</v>
      </c>
      <c r="R65" s="48" t="s">
        <v>94</v>
      </c>
    </row>
    <row r="66" spans="1:18" ht="47.25">
      <c r="A66" s="63" t="s">
        <v>142</v>
      </c>
      <c r="B66" s="103" t="s">
        <v>143</v>
      </c>
      <c r="C66" s="104"/>
      <c r="D66" s="105"/>
      <c r="E66" s="60">
        <f>E67+E68</f>
        <v>210</v>
      </c>
      <c r="F66" s="66">
        <v>0</v>
      </c>
      <c r="G66" s="66">
        <v>210</v>
      </c>
      <c r="H66" s="126">
        <v>0</v>
      </c>
      <c r="I66" s="98">
        <f t="shared" si="2"/>
        <v>210</v>
      </c>
      <c r="J66" s="139">
        <v>0</v>
      </c>
      <c r="K66" s="139">
        <v>210</v>
      </c>
      <c r="L66" s="139">
        <v>0</v>
      </c>
      <c r="M66" s="139">
        <v>210</v>
      </c>
      <c r="N66" s="139">
        <v>0</v>
      </c>
      <c r="O66" s="139">
        <v>210</v>
      </c>
      <c r="P66" s="106"/>
      <c r="Q66" s="107"/>
      <c r="R66" s="106"/>
    </row>
    <row r="67" spans="1:18" ht="157.5">
      <c r="A67" s="63" t="s">
        <v>144</v>
      </c>
      <c r="B67" s="69" t="s">
        <v>145</v>
      </c>
      <c r="C67" s="108"/>
      <c r="D67" s="108"/>
      <c r="E67" s="60">
        <v>80</v>
      </c>
      <c r="F67" s="66">
        <v>0</v>
      </c>
      <c r="G67" s="66">
        <v>80</v>
      </c>
      <c r="H67" s="126">
        <v>0</v>
      </c>
      <c r="I67" s="98">
        <f t="shared" si="2"/>
        <v>80</v>
      </c>
      <c r="J67" s="139">
        <v>0</v>
      </c>
      <c r="K67" s="139">
        <v>80</v>
      </c>
      <c r="L67" s="139">
        <v>0</v>
      </c>
      <c r="M67" s="139">
        <v>80</v>
      </c>
      <c r="N67" s="139">
        <v>0</v>
      </c>
      <c r="O67" s="139">
        <v>80</v>
      </c>
      <c r="P67" s="109" t="s">
        <v>17</v>
      </c>
      <c r="Q67" s="67">
        <v>44650</v>
      </c>
      <c r="R67" s="61" t="s">
        <v>137</v>
      </c>
    </row>
    <row r="68" spans="1:18" ht="94.5">
      <c r="A68" s="63" t="s">
        <v>146</v>
      </c>
      <c r="B68" s="110" t="s">
        <v>147</v>
      </c>
      <c r="C68" s="111"/>
      <c r="D68" s="111"/>
      <c r="E68" s="60">
        <v>130</v>
      </c>
      <c r="F68" s="112">
        <v>0</v>
      </c>
      <c r="G68" s="112">
        <v>130</v>
      </c>
      <c r="H68" s="126">
        <v>0</v>
      </c>
      <c r="I68" s="98">
        <f t="shared" si="2"/>
        <v>130</v>
      </c>
      <c r="J68" s="141">
        <v>0</v>
      </c>
      <c r="K68" s="141">
        <v>130</v>
      </c>
      <c r="L68" s="141">
        <v>0</v>
      </c>
      <c r="M68" s="141">
        <v>130</v>
      </c>
      <c r="N68" s="141">
        <v>0</v>
      </c>
      <c r="O68" s="141">
        <v>130</v>
      </c>
      <c r="P68" s="113" t="s">
        <v>17</v>
      </c>
      <c r="Q68" s="67">
        <v>44650</v>
      </c>
      <c r="R68" s="114" t="s">
        <v>137</v>
      </c>
    </row>
    <row r="69" spans="1:18" ht="47.25">
      <c r="A69" s="63" t="s">
        <v>148</v>
      </c>
      <c r="B69" s="103" t="s">
        <v>149</v>
      </c>
      <c r="C69" s="115"/>
      <c r="D69" s="115"/>
      <c r="E69" s="60">
        <f>E70+E71</f>
        <v>693</v>
      </c>
      <c r="F69" s="66">
        <v>0</v>
      </c>
      <c r="G69" s="66">
        <v>693</v>
      </c>
      <c r="H69" s="126">
        <v>-693</v>
      </c>
      <c r="I69" s="98">
        <v>0</v>
      </c>
      <c r="J69" s="139">
        <v>0</v>
      </c>
      <c r="K69" s="139">
        <v>0</v>
      </c>
      <c r="L69" s="139">
        <v>0</v>
      </c>
      <c r="M69" s="139">
        <v>0</v>
      </c>
      <c r="N69" s="139">
        <v>0</v>
      </c>
      <c r="O69" s="139">
        <v>0</v>
      </c>
      <c r="P69" s="106"/>
      <c r="Q69" s="107"/>
      <c r="R69" s="106"/>
    </row>
    <row r="70" spans="1:18" ht="78.75">
      <c r="A70" s="63" t="s">
        <v>150</v>
      </c>
      <c r="B70" s="69" t="s">
        <v>151</v>
      </c>
      <c r="C70" s="108"/>
      <c r="D70" s="108"/>
      <c r="E70" s="60">
        <v>375</v>
      </c>
      <c r="F70" s="66">
        <v>0</v>
      </c>
      <c r="G70" s="66">
        <v>375</v>
      </c>
      <c r="H70" s="144">
        <v>-375</v>
      </c>
      <c r="I70" s="145">
        <f t="shared" ref="I70:I71" si="3">G70+H70</f>
        <v>0</v>
      </c>
      <c r="J70" s="146">
        <v>0</v>
      </c>
      <c r="K70" s="146">
        <v>0</v>
      </c>
      <c r="L70" s="146">
        <v>0</v>
      </c>
      <c r="M70" s="146">
        <v>0</v>
      </c>
      <c r="N70" s="146">
        <v>0</v>
      </c>
      <c r="O70" s="146">
        <v>0</v>
      </c>
      <c r="P70" s="69" t="s">
        <v>152</v>
      </c>
      <c r="Q70" s="67">
        <v>44650</v>
      </c>
      <c r="R70" s="73" t="s">
        <v>94</v>
      </c>
    </row>
    <row r="71" spans="1:18" ht="78.75">
      <c r="A71" s="63" t="s">
        <v>153</v>
      </c>
      <c r="B71" s="69" t="s">
        <v>154</v>
      </c>
      <c r="C71" s="108"/>
      <c r="D71" s="108"/>
      <c r="E71" s="60">
        <v>318</v>
      </c>
      <c r="F71" s="116">
        <v>0</v>
      </c>
      <c r="G71" s="66">
        <v>318</v>
      </c>
      <c r="H71" s="144">
        <v>-318</v>
      </c>
      <c r="I71" s="145">
        <f t="shared" si="3"/>
        <v>0</v>
      </c>
      <c r="J71" s="146">
        <v>0</v>
      </c>
      <c r="K71" s="146">
        <v>0</v>
      </c>
      <c r="L71" s="146">
        <v>0</v>
      </c>
      <c r="M71" s="146">
        <v>0</v>
      </c>
      <c r="N71" s="146">
        <v>0</v>
      </c>
      <c r="O71" s="146">
        <v>0</v>
      </c>
      <c r="P71" s="69" t="s">
        <v>152</v>
      </c>
      <c r="Q71" s="67">
        <v>44650</v>
      </c>
      <c r="R71" s="73" t="s">
        <v>94</v>
      </c>
    </row>
    <row r="72" spans="1:18" ht="63">
      <c r="A72" s="95" t="s">
        <v>155</v>
      </c>
      <c r="B72" s="117" t="s">
        <v>156</v>
      </c>
      <c r="C72" s="118"/>
      <c r="D72" s="118"/>
      <c r="E72" s="119">
        <v>453.22500000000002</v>
      </c>
      <c r="F72" s="120">
        <v>0</v>
      </c>
      <c r="G72" s="120">
        <v>453.22500000000002</v>
      </c>
      <c r="H72" s="126">
        <v>0</v>
      </c>
      <c r="I72" s="98">
        <f t="shared" ref="I72" si="4">G72</f>
        <v>453.22500000000002</v>
      </c>
      <c r="J72" s="139">
        <v>0</v>
      </c>
      <c r="K72" s="139">
        <v>453.22500000000002</v>
      </c>
      <c r="L72" s="139">
        <v>0</v>
      </c>
      <c r="M72" s="139">
        <v>453.22500000000002</v>
      </c>
      <c r="N72" s="139">
        <v>0</v>
      </c>
      <c r="O72" s="139">
        <v>453.22500000000002</v>
      </c>
      <c r="P72" s="101" t="s">
        <v>17</v>
      </c>
      <c r="Q72" s="102">
        <v>44805</v>
      </c>
      <c r="R72" s="48" t="s">
        <v>94</v>
      </c>
    </row>
    <row r="73" spans="1:18" ht="15.75">
      <c r="A73" s="56"/>
      <c r="B73" s="78" t="s">
        <v>117</v>
      </c>
      <c r="C73" s="86">
        <v>3562.76</v>
      </c>
      <c r="D73" s="78"/>
      <c r="E73" s="60">
        <v>4649.8850000000002</v>
      </c>
      <c r="F73" s="59"/>
      <c r="G73" s="60">
        <v>4190.6570000000002</v>
      </c>
      <c r="H73" s="123"/>
      <c r="I73" s="145">
        <v>3497.6570000000002</v>
      </c>
      <c r="J73" s="142"/>
      <c r="K73" s="151">
        <v>2747.6570000000002</v>
      </c>
      <c r="L73" s="142"/>
      <c r="M73" s="146">
        <v>2747.6570000000002</v>
      </c>
      <c r="N73" s="146"/>
      <c r="O73" s="158">
        <v>2933.6570000000002</v>
      </c>
      <c r="P73" s="62"/>
      <c r="Q73" s="62"/>
      <c r="R73" s="62"/>
    </row>
    <row r="74" spans="1:18" ht="15.75">
      <c r="A74" s="56"/>
      <c r="B74" s="78" t="s">
        <v>157</v>
      </c>
      <c r="C74" s="80"/>
      <c r="D74" s="80"/>
      <c r="E74" s="60">
        <f>E73-'22.12.2021'!C60</f>
        <v>1087.1250000000005</v>
      </c>
      <c r="F74" s="121"/>
      <c r="G74" s="60">
        <v>-459.22800000000001</v>
      </c>
      <c r="H74" s="62"/>
      <c r="I74" s="145">
        <v>-693</v>
      </c>
      <c r="J74" s="142"/>
      <c r="K74" s="151">
        <v>-750</v>
      </c>
      <c r="L74" s="142"/>
      <c r="M74" s="146">
        <v>0</v>
      </c>
      <c r="N74" s="158">
        <v>186</v>
      </c>
      <c r="O74" s="146"/>
      <c r="P74" s="62"/>
      <c r="Q74" s="62"/>
      <c r="R74" s="62"/>
    </row>
    <row r="75" spans="1:18" ht="15.75">
      <c r="A75" s="63"/>
      <c r="B75" s="78" t="s">
        <v>119</v>
      </c>
      <c r="C75" s="78">
        <v>22105.914000000001</v>
      </c>
      <c r="D75" s="78"/>
      <c r="E75" s="60">
        <f>E24+E48+E73</f>
        <v>21877.571580000003</v>
      </c>
      <c r="F75" s="59"/>
      <c r="G75" s="148">
        <v>18336.444</v>
      </c>
      <c r="H75" s="62"/>
      <c r="I75" s="145">
        <v>17643.444</v>
      </c>
      <c r="J75" s="142"/>
      <c r="K75" s="151">
        <v>15657.444</v>
      </c>
      <c r="L75" s="142"/>
      <c r="M75" s="161">
        <v>14057.444</v>
      </c>
      <c r="N75" s="142"/>
      <c r="O75" s="142">
        <v>14243.444</v>
      </c>
      <c r="P75" s="62"/>
      <c r="Q75" s="62"/>
      <c r="R75" s="62"/>
    </row>
    <row r="76" spans="1:18" ht="15.75">
      <c r="A76" s="63"/>
      <c r="B76" s="78" t="s">
        <v>158</v>
      </c>
      <c r="C76" s="80"/>
      <c r="D76" s="80"/>
      <c r="E76" s="60">
        <f>E75-'22.12.2021'!C62</f>
        <v>-228.34241999999722</v>
      </c>
      <c r="F76" s="121"/>
      <c r="G76" s="60">
        <v>-3541.1280000000002</v>
      </c>
      <c r="H76" s="62"/>
      <c r="I76" s="145">
        <v>-693</v>
      </c>
      <c r="J76" s="142"/>
      <c r="K76" s="151">
        <v>-1986</v>
      </c>
      <c r="L76" s="161">
        <v>-1600</v>
      </c>
      <c r="M76" s="142"/>
      <c r="N76" s="142">
        <v>186</v>
      </c>
      <c r="O76" s="142"/>
      <c r="P76" s="62"/>
      <c r="Q76" s="62"/>
      <c r="R76" s="62"/>
    </row>
    <row r="77" spans="1:18" ht="15.75">
      <c r="A77" s="122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ht="15.75">
      <c r="A78" s="122"/>
      <c r="B78" s="183" t="s">
        <v>171</v>
      </c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</row>
  </sheetData>
  <mergeCells count="10">
    <mergeCell ref="B78:R78"/>
    <mergeCell ref="Q1:R1"/>
    <mergeCell ref="B3:R3"/>
    <mergeCell ref="A4:R4"/>
    <mergeCell ref="A6:A8"/>
    <mergeCell ref="B6:B8"/>
    <mergeCell ref="E6:E8"/>
    <mergeCell ref="P6:P8"/>
    <mergeCell ref="Q6:Q8"/>
    <mergeCell ref="R6:R8"/>
  </mergeCells>
  <pageMargins left="0.23622047244094491" right="0.23622047244094491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22.12.2021</vt:lpstr>
      <vt:lpstr>09.02.2022</vt:lpstr>
      <vt:lpstr>22.06.2022</vt:lpstr>
      <vt:lpstr>14.07.2022</vt:lpstr>
      <vt:lpstr>10.08.2022</vt:lpstr>
      <vt:lpstr>'14.07.2022'!Область_печати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 Packard</cp:lastModifiedBy>
  <cp:lastPrinted>2022-08-01T06:12:43Z</cp:lastPrinted>
  <dcterms:created xsi:type="dcterms:W3CDTF">2021-11-10T12:11:01Z</dcterms:created>
  <dcterms:modified xsi:type="dcterms:W3CDTF">2022-08-01T06:23:57Z</dcterms:modified>
</cp:coreProperties>
</file>