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070" firstSheet="2" activeTab="9"/>
  </bookViews>
  <sheets>
    <sheet name="22.12.2021" sheetId="1" r:id="rId1"/>
    <sheet name="09.02.2022" sheetId="2" r:id="rId2"/>
    <sheet name="22.06.2022" sheetId="3" r:id="rId3"/>
    <sheet name="14.07.2022" sheetId="4" r:id="rId4"/>
    <sheet name="10.08.2022" sheetId="5" r:id="rId5"/>
    <sheet name="25.08.2022" sheetId="6" r:id="rId6"/>
    <sheet name="23.09.2022" sheetId="7" r:id="rId7"/>
    <sheet name="29.09.2022" sheetId="9" r:id="rId8"/>
    <sheet name="21.10.2022" sheetId="10" r:id="rId9"/>
    <sheet name="10.11.2022" sheetId="11" r:id="rId10"/>
  </sheets>
  <definedNames>
    <definedName name="_xlnm.Print_Area" localSheetId="3">'14.07.2022'!$A$1:$P$77</definedName>
  </definedNames>
  <calcPr calcId="114210"/>
</workbook>
</file>

<file path=xl/calcChain.xml><?xml version="1.0" encoding="utf-8"?>
<calcChain xmlns="http://schemas.openxmlformats.org/spreadsheetml/2006/main">
  <c r="Y50" i="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W50"/>
  <c r="V50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V26"/>
  <c r="I26"/>
  <c r="E26"/>
  <c r="E78"/>
  <c r="E79"/>
  <c r="I23"/>
  <c r="I22"/>
  <c r="I21"/>
  <c r="W20"/>
  <c r="U20"/>
  <c r="I20"/>
  <c r="I19"/>
  <c r="I18"/>
  <c r="I17"/>
  <c r="I16"/>
  <c r="I15"/>
  <c r="I14"/>
  <c r="I13"/>
  <c r="I12"/>
  <c r="W11"/>
  <c r="V11"/>
  <c r="U11"/>
  <c r="S11"/>
  <c r="M11"/>
  <c r="I11"/>
  <c r="E11"/>
  <c r="I8"/>
  <c r="V26" i="10"/>
  <c r="V50"/>
  <c r="W50"/>
  <c r="W20"/>
  <c r="V11"/>
  <c r="W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U20"/>
  <c r="I20"/>
  <c r="I19"/>
  <c r="I18"/>
  <c r="I17"/>
  <c r="I16"/>
  <c r="I15"/>
  <c r="I14"/>
  <c r="I13"/>
  <c r="I12"/>
  <c r="U11"/>
  <c r="S11"/>
  <c r="M11"/>
  <c r="I11"/>
  <c r="E11"/>
  <c r="E26"/>
  <c r="E78"/>
  <c r="E79"/>
  <c r="I8"/>
  <c r="E77" i="9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R58"/>
  <c r="I57"/>
  <c r="I56"/>
  <c r="I55"/>
  <c r="I54"/>
  <c r="I53"/>
  <c r="R51"/>
  <c r="U50"/>
  <c r="S50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U20"/>
  <c r="I20"/>
  <c r="I19"/>
  <c r="I18"/>
  <c r="I17"/>
  <c r="I16"/>
  <c r="I15"/>
  <c r="I14"/>
  <c r="I13"/>
  <c r="I12"/>
  <c r="U11"/>
  <c r="S11"/>
  <c r="M11"/>
  <c r="I11"/>
  <c r="E11"/>
  <c r="E26"/>
  <c r="E78"/>
  <c r="E79"/>
  <c r="I8"/>
  <c r="R58" i="7"/>
  <c r="R51"/>
  <c r="S50"/>
  <c r="S11"/>
  <c r="E77"/>
  <c r="I74"/>
  <c r="I73"/>
  <c r="I72"/>
  <c r="E71"/>
  <c r="I70"/>
  <c r="I69"/>
  <c r="I68"/>
  <c r="E68"/>
  <c r="I67"/>
  <c r="I66"/>
  <c r="I65"/>
  <c r="I64"/>
  <c r="I63"/>
  <c r="I62"/>
  <c r="E62"/>
  <c r="I61"/>
  <c r="I60"/>
  <c r="I59"/>
  <c r="I57"/>
  <c r="I56"/>
  <c r="I55"/>
  <c r="I54"/>
  <c r="I53"/>
  <c r="Q50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I20"/>
  <c r="I19"/>
  <c r="I18"/>
  <c r="I17"/>
  <c r="I16"/>
  <c r="I15"/>
  <c r="I14"/>
  <c r="I13"/>
  <c r="I12"/>
  <c r="M11"/>
  <c r="I11"/>
  <c r="E11"/>
  <c r="E26"/>
  <c r="E78"/>
  <c r="E79"/>
  <c r="I8"/>
  <c r="Q50" i="6"/>
  <c r="E78"/>
  <c r="I75"/>
  <c r="I74"/>
  <c r="I73"/>
  <c r="E72"/>
  <c r="I71"/>
  <c r="I70"/>
  <c r="I69"/>
  <c r="E69"/>
  <c r="I68"/>
  <c r="I67"/>
  <c r="I66"/>
  <c r="I65"/>
  <c r="I64"/>
  <c r="I63"/>
  <c r="E63"/>
  <c r="I61"/>
  <c r="I60"/>
  <c r="I59"/>
  <c r="I57"/>
  <c r="I56"/>
  <c r="I55"/>
  <c r="I54"/>
  <c r="I53"/>
  <c r="O50"/>
  <c r="M50"/>
  <c r="K50"/>
  <c r="I50"/>
  <c r="E50"/>
  <c r="C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6"/>
  <c r="I23"/>
  <c r="I22"/>
  <c r="I21"/>
  <c r="I20"/>
  <c r="I19"/>
  <c r="I18"/>
  <c r="I17"/>
  <c r="I16"/>
  <c r="I15"/>
  <c r="I14"/>
  <c r="I13"/>
  <c r="I12"/>
  <c r="M11"/>
  <c r="I11"/>
  <c r="E11"/>
  <c r="E26"/>
  <c r="E79"/>
  <c r="E80"/>
  <c r="I8"/>
  <c r="O48" i="5"/>
  <c r="E74"/>
  <c r="I72"/>
  <c r="I71"/>
  <c r="I70"/>
  <c r="E69"/>
  <c r="I68"/>
  <c r="I67"/>
  <c r="I66"/>
  <c r="E66"/>
  <c r="I65"/>
  <c r="I64"/>
  <c r="I63"/>
  <c r="I62"/>
  <c r="I61"/>
  <c r="I60"/>
  <c r="E60"/>
  <c r="I59"/>
  <c r="I58"/>
  <c r="I57"/>
  <c r="I55"/>
  <c r="I54"/>
  <c r="I53"/>
  <c r="I52"/>
  <c r="I51"/>
  <c r="M48"/>
  <c r="K48"/>
  <c r="I48"/>
  <c r="E48"/>
  <c r="C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M11"/>
  <c r="I11"/>
  <c r="E11"/>
  <c r="E24"/>
  <c r="E75"/>
  <c r="E76"/>
  <c r="I8"/>
  <c r="M48" i="4"/>
  <c r="M11"/>
  <c r="E73"/>
  <c r="I71"/>
  <c r="I70"/>
  <c r="I69"/>
  <c r="E68"/>
  <c r="I67"/>
  <c r="I66"/>
  <c r="I65"/>
  <c r="E65"/>
  <c r="I64"/>
  <c r="I63"/>
  <c r="I62"/>
  <c r="I61"/>
  <c r="I60"/>
  <c r="I59"/>
  <c r="E59"/>
  <c r="I58"/>
  <c r="I57"/>
  <c r="I56"/>
  <c r="I55"/>
  <c r="I54"/>
  <c r="I53"/>
  <c r="I52"/>
  <c r="I51"/>
  <c r="K48"/>
  <c r="I48"/>
  <c r="E48"/>
  <c r="C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E11"/>
  <c r="E24"/>
  <c r="I8"/>
  <c r="E74"/>
  <c r="E75"/>
  <c r="K49" i="3"/>
  <c r="C49"/>
  <c r="I72"/>
  <c r="I71"/>
  <c r="I70"/>
  <c r="E69"/>
  <c r="I68"/>
  <c r="I67"/>
  <c r="I66"/>
  <c r="E66"/>
  <c r="I65"/>
  <c r="I64"/>
  <c r="I63"/>
  <c r="I62"/>
  <c r="I61"/>
  <c r="I60"/>
  <c r="E60"/>
  <c r="E74"/>
  <c r="I59"/>
  <c r="I58"/>
  <c r="I57"/>
  <c r="I56"/>
  <c r="I55"/>
  <c r="I54"/>
  <c r="I53"/>
  <c r="I52"/>
  <c r="I49"/>
  <c r="E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E12"/>
  <c r="E25"/>
  <c r="E75"/>
  <c r="E76"/>
  <c r="I9"/>
  <c r="I72" i="2"/>
  <c r="I71"/>
  <c r="I70"/>
  <c r="I69"/>
  <c r="E69"/>
  <c r="I68"/>
  <c r="I67"/>
  <c r="I66"/>
  <c r="E66"/>
  <c r="I65"/>
  <c r="I64"/>
  <c r="I63"/>
  <c r="I62"/>
  <c r="I61"/>
  <c r="I60"/>
  <c r="E60"/>
  <c r="E74"/>
  <c r="I59"/>
  <c r="I58"/>
  <c r="I57"/>
  <c r="I56"/>
  <c r="I55"/>
  <c r="I54"/>
  <c r="I53"/>
  <c r="I52"/>
  <c r="I49"/>
  <c r="E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E12"/>
  <c r="E25"/>
  <c r="E75"/>
  <c r="I9"/>
  <c r="C60" i="1"/>
  <c r="C54"/>
  <c r="C47"/>
  <c r="C46"/>
  <c r="C25"/>
  <c r="C62"/>
  <c r="C12"/>
  <c r="E76" i="2"/>
</calcChain>
</file>

<file path=xl/sharedStrings.xml><?xml version="1.0" encoding="utf-8"?>
<sst xmlns="http://schemas.openxmlformats.org/spreadsheetml/2006/main" count="2479" uniqueCount="189">
  <si>
    <t>Додаток 3</t>
  </si>
  <si>
    <t>до Програми</t>
  </si>
  <si>
    <t>Завдання та заходи місцевої цільової програми</t>
  </si>
  <si>
    <t xml:space="preserve">розвитку Здолбунівської міської територіальної громади та підтримки  комунальних підприємств </t>
  </si>
  <si>
    <t xml:space="preserve">                                       на 2022 рік</t>
  </si>
  <si>
    <t>№ з/п</t>
  </si>
  <si>
    <t>Перелік заходів програми</t>
  </si>
  <si>
    <t>Обсяги фінансування (вартість),  тис.грн.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</si>
  <si>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</si>
  <si>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</si>
  <si>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</si>
  <si>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</si>
  <si>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</si>
  <si>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</si>
  <si>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КП Здолбунівське</t>
  </si>
  <si>
    <t>1.1.1</t>
  </si>
  <si>
    <t>Придбання обладнання для спортивно-ігрових майданчиків</t>
  </si>
  <si>
    <t>Місцевий бюджет</t>
  </si>
  <si>
    <t>1.1.2</t>
  </si>
  <si>
    <t>Придбання косарки-мульчувача бічного гідравлічного</t>
  </si>
  <si>
    <t>1.1.3</t>
  </si>
  <si>
    <t>Придбання високоріза бензинового</t>
  </si>
  <si>
    <t>1.1.4</t>
  </si>
  <si>
    <t>Придбання обладнання столярного цеху</t>
  </si>
  <si>
    <t>1.1.5</t>
  </si>
  <si>
    <t>Придбання обладнання для цеху благоустрою та дорожнього господарства</t>
  </si>
  <si>
    <t>1.1.6</t>
  </si>
  <si>
    <t xml:space="preserve">Придбання та встановлення системи відеонагляду на сміттєзвалищі  в урочищі Здовбиця в т.ч. проектно-кошторисна документація </t>
  </si>
  <si>
    <t>1.1.7</t>
  </si>
  <si>
    <t xml:space="preserve">Придбання грейдера </t>
  </si>
  <si>
    <t>1.1.8</t>
  </si>
  <si>
    <t>Автовишка ліктьова</t>
  </si>
  <si>
    <t>1.2</t>
  </si>
  <si>
    <t>Поповнення статутного фонду комунального підприємства КП «Здолбунівкомунеенергія»</t>
  </si>
  <si>
    <t>КП Здолбунівкомуненергія</t>
  </si>
  <si>
    <t>1.2.1</t>
  </si>
  <si>
    <t>Технічне переоснащення системи централізованого теплопостачання</t>
  </si>
  <si>
    <t>1.2.2</t>
  </si>
  <si>
    <t>Технічне переоснащення вузлів обліку теплової енергії</t>
  </si>
  <si>
    <t>1.2.3</t>
  </si>
  <si>
    <t>Заміна аварійних ділянок трубопроводу</t>
  </si>
  <si>
    <t>ВСЬОГО ПО РОЗДІЛУ 1</t>
  </si>
  <si>
    <t>2</t>
  </si>
  <si>
    <t>Розділ 2. Житлово-комунальне господарство</t>
  </si>
  <si>
    <t>2.1</t>
  </si>
  <si>
    <t>Будівництво системи електропостачання та відновлення свердловини №15 в с. Загороща Рівненського району Рівненської області</t>
  </si>
  <si>
    <t>КП Здолбнівводоканал</t>
  </si>
  <si>
    <t>2.2</t>
  </si>
  <si>
    <t>Розроблення проекту реконструкції самоплинного колектора від кільця по вул. Шевченко до КНС по вул. Нова методом проколу</t>
  </si>
  <si>
    <t>2.3</t>
  </si>
  <si>
    <t>Розробка проекту будівництва каналізаційної мережі по вул. Тиха</t>
  </si>
  <si>
    <t>2.4</t>
  </si>
  <si>
    <t>Будівництво очисних каналізаційних споруд в м.Здолбунів потужністю 5000 м.куб. на добу в т.ч. коригування приектно-кошторисної документації</t>
  </si>
  <si>
    <t>2.5</t>
  </si>
  <si>
    <t>Виготовлення проектно-кошторисної документації на «Будівництво пішохідних доріжок в сквері по вул. Лесі Українки  в м. Здолбунів Рівненської області»</t>
  </si>
  <si>
    <t>2.6</t>
  </si>
  <si>
    <t>Будівництво пішохідних доріжок в сквері по вул. Лесі Українки  в м.Здолбунів</t>
  </si>
  <si>
    <t>2.7</t>
  </si>
  <si>
    <t xml:space="preserve">Виготовлення проектно-кошторисної документації реконструкції скверу по вул.Грушевського в м.Здолбунів </t>
  </si>
  <si>
    <t>2.8</t>
  </si>
  <si>
    <t>Будівництво інженерних мереж в масиві забудови для учасників АТО в м.Здолбунів Рівненської області ( електропостачання) ( в т.ч.  коригування проектно-кошторисної документації)</t>
  </si>
  <si>
    <t>2.9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</si>
  <si>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</si>
  <si>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</si>
  <si>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2.10</t>
  </si>
  <si>
    <t>Будівництво ліній водопостачання  на житловий масив по вулицям Мартинівка, Польова, Б.Тена, Івасюка, провулках Щепкіна та Комунальному в м.Здолбунів в т.ч. коригування проектно-кошторисної документації</t>
  </si>
  <si>
    <t>2.11</t>
  </si>
  <si>
    <t>Реконструкція частини вулиці 2 Лютого (від вул. Паркової до вул. Лесі Українки) в м. Здолбунів Рівненської області</t>
  </si>
  <si>
    <t>2.12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</si>
  <si>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</t>
  </si>
  <si>
    <t>2.13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</si>
  <si>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</t>
  </si>
  <si>
    <t>2.14</t>
  </si>
  <si>
    <t>Реконструкція вуличного освітлення по вул. Попова в м.Здолбунів Рівненської області</t>
  </si>
  <si>
    <t>2.15</t>
  </si>
  <si>
    <t>Реконструкція вуличного освітлення по вул. Кармелюка в м.Здолбунів Рівненської області</t>
  </si>
  <si>
    <t>156.06.2022</t>
  </si>
  <si>
    <t>2.16</t>
  </si>
  <si>
    <t>Реконструкція вуличного освітлення по вул. Дружби в м.Здолбунів Рівненської області</t>
  </si>
  <si>
    <t>2.17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</si>
  <si>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</si>
  <si>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</si>
  <si>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2.18</t>
  </si>
  <si>
    <t>Виготовлення проектно-кошторисної документації "Реконструкція зливової каналізації по вул.Вілли, м.Здолбунів, Рівненської області"</t>
  </si>
  <si>
    <t>2.19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</si>
  <si>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</si>
  <si>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</si>
  <si>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3</t>
  </si>
  <si>
    <t>Розділ 3. Освіта, культура, медицина</t>
  </si>
  <si>
    <t>3.1</t>
  </si>
  <si>
    <t>Капітальний ремонт покрівлі пологового будинку №1 по вул. Степана Бандери, 1 в м. Здолбунів Здолбунівського району Рівненської області</t>
  </si>
  <si>
    <t>Управління з гуманітарних питань, КНП "ЦМЛ"</t>
  </si>
  <si>
    <t>3.2</t>
  </si>
  <si>
    <t>Капітальний ремонт туалетів в школах Здолбунівської міської територіальної громади</t>
  </si>
  <si>
    <t>Управління з гуманітарних питань, заклади освіти</t>
  </si>
  <si>
    <t>3.3</t>
  </si>
  <si>
    <t>Капітальний ремонт покрівлі будівлі Копитківської ЗОШ I-III ступенів за адресою: Рівненська область, Здолбунівський район,с. Копиткове, вул.Шкільна,2 (коригування проекту),(в т.ч. коригування ПКД та експертиза)</t>
  </si>
  <si>
    <t>3.4</t>
  </si>
  <si>
    <t>Капітальний ремонт даху будівлі дошкільного закладу «Грайлик» Здолбунівської міької ради Рівненської області по вул.Садова,39 м.Здолбунів, Рівненської області (коригування);</t>
  </si>
  <si>
    <t>Управління з гуманітарних питань, заклади дошкільної освіти</t>
  </si>
  <si>
    <t>3.5</t>
  </si>
  <si>
    <t>Капітальний ремонт спортзалу Глинського НВК "ЗОШ І-ІІІ ступенів - дошкільний навчальний заклад" Здолбунівської районної ради Рівненської області в с.Глинськ по вул. Центральна 15" в т.ч. коригування проектно-кошторисної документації</t>
  </si>
  <si>
    <t>3.6</t>
  </si>
  <si>
    <t>Капітальний ремонт даху Здолбунівського міського клубу Здолбунівської міської ради вул.Кармелюка, будинок 1</t>
  </si>
  <si>
    <t>3.7</t>
  </si>
  <si>
    <t>Фінансування проектів громадського бюджету:</t>
  </si>
  <si>
    <t>3.7.1</t>
  </si>
  <si>
    <t>Придбання та встановлення інклюзивно-комунікативної платформи "Особливий кіндер"</t>
  </si>
  <si>
    <t>Управління з гуманітарних питань, ІРЦ</t>
  </si>
  <si>
    <t>3.7.2</t>
  </si>
  <si>
    <t>Придбання та встановленння дитячого розважального комплексу на території Здолбунівської ЗОШ І-ІІІ ступенів №4</t>
  </si>
  <si>
    <t>3.7.3</t>
  </si>
  <si>
    <t>Придбання та встановлення спортивно-ігрового майданчика "Дитяча мрія" на території ДНЗ Глинського НВК</t>
  </si>
  <si>
    <t>3.7.4</t>
  </si>
  <si>
    <t>Придбання та встановлення спортивного майданчика "Перша Спортивна", Здолбунівської ЗОШ №1</t>
  </si>
  <si>
    <t>3.7.5</t>
  </si>
  <si>
    <t>Придбання та встановлення спортивного майданчика "Олімпієць" в с.Новомильськ (на території Новомильської ЗОШ І-ІІ ступенів)</t>
  </si>
  <si>
    <t>ВСЬОГО ПО РОЗДІЛУ 3</t>
  </si>
  <si>
    <t>Зміни</t>
  </si>
  <si>
    <t>Всього по програмі:</t>
  </si>
  <si>
    <t>Секретар міської ради                                                                                  Валентина КАПІТУЛА</t>
  </si>
  <si>
    <t>Додаток 3                                                       до рішення Здолбунівської                                                  міської ради                                                   від 09.02.2022 №1055                          від 12.03.2022 №1158</t>
  </si>
  <si>
    <t>Обсяги</t>
  </si>
  <si>
    <t>Всього</t>
  </si>
  <si>
    <t>фінансування</t>
  </si>
  <si>
    <t>тис. грн.</t>
  </si>
  <si>
    <t xml:space="preserve">Придбання автогрейдера 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</si>
  <si>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</si>
  <si>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</si>
  <si>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</si>
  <si>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</si>
  <si>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>Реконструкція вуличного освітлення по вул. Кармелюка в м.Здолбунів Рівненської області в т.ч. виготовлення проектго-кошторисної документації.</t>
  </si>
  <si>
    <t>Реконструкція вуличного освітлення по вул. Дружби в м.Здолбунів Рівненської області в т.ч. виготовлення проектго-кошторисної документації.</t>
  </si>
  <si>
    <t>2.19.1</t>
  </si>
  <si>
    <t>Залишок субвенції з державного бюджету</t>
  </si>
  <si>
    <t>2.20</t>
  </si>
  <si>
    <t>Придбання обладнання для створення обєктів мереж та комплексів спеціального звязку - організації каналу конфіденційного звязку в мережі Національної системи конфіденційного звязку (НСКЗ)</t>
  </si>
  <si>
    <t>Міська рада</t>
  </si>
  <si>
    <t>3.1.1</t>
  </si>
  <si>
    <t>Придбання медичного обладнання -гістероскопа</t>
  </si>
  <si>
    <t>3.3.1.</t>
  </si>
  <si>
    <t xml:space="preserve">Придбання котла опалювального твердопаливного КОТВ-100М для Копитківської ЗОШ I-III ступенів за адресою: Рівненська область, Здолбунівський район,с. Копиткове, вул.Шкільна,2 </t>
  </si>
  <si>
    <t>3.8</t>
  </si>
  <si>
    <t>Субвенція з місцевого бюджету державному бюджету на виконання програм соціально-економічного розвитку регіонів</t>
  </si>
  <si>
    <t>3.8.1</t>
  </si>
  <si>
    <t>Субвенція з місцевого бюджету державному бюджету на виконання програм соціально-економічного розвитку регіонів 3 державному пожежно-рятувальному загону головного управління ДСНС України у Рівненській області на придбання мотопомпи потужністю до 60 м.куб/год., рукава пожежного ( скатка 20 метрів), ствола пожежного, покращення матеріально-технічної бази та придбання паливно-мастильних матеріалів та засобів гасіння пожеж</t>
  </si>
  <si>
    <t>3.8.2</t>
  </si>
  <si>
    <t>Субвенція з місцевого бюджету державному бюджету на виконання програм соціально-економічного розвитку регіонів управлінню Служби безпеки України  у Рівненській області ( з дислокацією у м.Здолбунів Рівненської області) на капітальні видатки- придбання  службового автомобіля</t>
  </si>
  <si>
    <t>3.9</t>
  </si>
  <si>
    <t>Субвенція  місцевому бюджету з Рівненського обласного  бюджету на виконання програм соціально-економічного розвитку регіону</t>
  </si>
  <si>
    <t>3.9.1</t>
  </si>
  <si>
    <t>Інша субвеція з місцевого бюджету ( на капітальний 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,17)</t>
  </si>
  <si>
    <t>Рівненський обласний бюджет</t>
  </si>
  <si>
    <t>3.9.2</t>
  </si>
  <si>
    <t>Інша субвеція з місцевого бюджету ( на капітальний  ремонт даху  будівлі дошкільного закладу "Грайлик" Здолбунівської міської ради Рівненської області  по вул.Садова,39  м.Здолбунів, Рівненської області , в т.ч. коригування проектно-кошторисної документації)</t>
  </si>
  <si>
    <t>3.10</t>
  </si>
  <si>
    <t>Капітальний ремонт покрівлі ( одноповерхова будівля) Здолбунівської ЗОШ І-ІІІ ст. №1 Здолбунівської міської ради Рівненської області в м.Здолбунів по вул. Д.Галицького ,17</t>
  </si>
  <si>
    <t xml:space="preserve">Зміни по розділу </t>
  </si>
  <si>
    <t xml:space="preserve">Зміни по програмі </t>
  </si>
  <si>
    <t xml:space="preserve">Заступник міського голови з </t>
  </si>
  <si>
    <t>питань діяльності виконавчих органів ради                                                        Юрій СОСЮК</t>
  </si>
  <si>
    <t xml:space="preserve"> 
</t>
  </si>
  <si>
    <t>До рішення виконавчого комітету Здолбунівської міської ради від 20.04.2022 № ПРОЕКТ                      Додаток 3                                                         до Програми</t>
  </si>
  <si>
    <t xml:space="preserve">Додаток 3                                                       до рішення Здолбунівської                                                  міської ради                                                   від 22.06.2022 № Проєкт                          </t>
  </si>
  <si>
    <t xml:space="preserve"> Додаток 3                                                         до Програми</t>
  </si>
  <si>
    <t>Секретар міської ради                                                                                                                                                     Валентина КАПІТУЛА</t>
  </si>
  <si>
    <t>Заступник міського головиз питань діяльності виконавчих органів                                                                                                                                                     Юрій СОСЮК</t>
  </si>
  <si>
    <t xml:space="preserve">Додаток 3                                                       до рішення виконавчого комітету                 Здолбунівської  міської ради                                                  14.07.2022 № Проєкт                          </t>
  </si>
  <si>
    <t xml:space="preserve"> "Додаток 3     до Програми</t>
  </si>
  <si>
    <t>3.3.2</t>
  </si>
  <si>
    <t>Придбання твердопаливного котла Копитківським ліцеєм Здолбунівської міської ради Рівненської області</t>
  </si>
  <si>
    <t>Секретар  міської ради                                                                                                                                                                                                                                                   Валентина КАПІТУЛА</t>
  </si>
  <si>
    <t xml:space="preserve">Додаток 3                                                       до рішення Здолбунівської                               міської ради                                                  від 10.08.2022 № Проєкт                          </t>
  </si>
  <si>
    <t>1.3</t>
  </si>
  <si>
    <t>1.3.1</t>
  </si>
  <si>
    <t>Придбання генераторів</t>
  </si>
  <si>
    <t>Поповнення статутного фонду комунального підприємства КП «Здолбунівводоканал»</t>
  </si>
  <si>
    <t>3.11</t>
  </si>
  <si>
    <t>Придбання машини для прибирання для Здолбунівської дитячо-юнацької спортивної школи за адресою: Рівненська область, м. Здолбунів, вул. Паркова. 70</t>
  </si>
  <si>
    <t xml:space="preserve">Заступник міського голови з питань діяльності виконавчих органів ради                                                                                                                                                                                               Юрій СОСЮК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</si>
  <si>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до Програми</t>
  </si>
  <si>
    <t xml:space="preserve">Додаток 3                                                       рішення Здолбунівської                               міської ради                                                  від 10.08.2022 № Проєкт                          </t>
  </si>
  <si>
    <t>Придбання медичного обладнання -"система ендоскопічної візуалізації" (Ендоскопічний відеомонітор,стійка для розміщення ендоскопічного обладнання, помпа водяна,ендоскопічний інсулятор CO2, ендоскопічний інструмент ,щіпці для захоплення)</t>
  </si>
  <si>
    <t>Управління з гуманітарних питань, заклади освіти; Здолбунівська дитячо-юнацька спортивна школа</t>
  </si>
  <si>
    <t>КП Здолбунівводоканал</t>
  </si>
  <si>
    <t xml:space="preserve">Додаток 3                                                                         до рішення виконавчого комітету Здолбунівської  міської ради                                                                  від 29.09.2022 №                      </t>
  </si>
  <si>
    <t xml:space="preserve">  Додаток 3 до Програми</t>
  </si>
  <si>
    <t xml:space="preserve">Додаток 3                                                                                                            до рішення Здолбунівської  міської ради      від 11.11.2022 №                      </t>
  </si>
  <si>
    <t>Секретар міської ради                                                                                                                       Валентина КАПІТУЛА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</si>
</sst>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dd\.mm\.yyyy"/>
    <numFmt numFmtId="166" formatCode="0.0000"/>
    <numFmt numFmtId="167" formatCode="0.00000"/>
    <numFmt numFmtId="168" formatCode="_-* #,##0.0000_р_._-;\-* #,##0.0000_р_._-;_-* &quot;-&quot;??_р_._-;_-@_-"/>
  </numFmts>
  <fonts count="46">
    <font>
      <sz val="10"/>
      <color rgb="FF000000"/>
      <name val="Calibri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Arimo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u/>
      <sz val="12"/>
      <color indexed="8"/>
      <name val="Times New Roman"/>
      <family val="1"/>
      <charset val="204"/>
    </font>
    <font>
      <sz val="14"/>
      <color indexed="10"/>
      <name val="Arimo"/>
    </font>
    <font>
      <b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Arimo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mo"/>
    </font>
    <font>
      <b/>
      <u/>
      <sz val="11"/>
      <color indexed="8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27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9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165" fontId="5" fillId="0" borderId="4" xfId="0" applyNumberFormat="1" applyFont="1" applyBorder="1"/>
    <xf numFmtId="0" fontId="5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Border="1"/>
    <xf numFmtId="165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164" fontId="1" fillId="0" borderId="4" xfId="0" applyNumberFormat="1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165" fontId="9" fillId="0" borderId="7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11" fillId="0" borderId="0" xfId="0" applyFont="1"/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6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/>
    </xf>
    <xf numFmtId="167" fontId="15" fillId="0" borderId="4" xfId="0" applyNumberFormat="1" applyFont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17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164" fontId="28" fillId="0" borderId="7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8" fontId="8" fillId="0" borderId="4" xfId="1" applyNumberFormat="1" applyFont="1" applyBorder="1" applyAlignment="1">
      <alignment vertical="center"/>
    </xf>
    <xf numFmtId="0" fontId="32" fillId="0" borderId="0" xfId="0" applyFont="1"/>
    <xf numFmtId="165" fontId="33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164" fontId="31" fillId="0" borderId="7" xfId="0" applyNumberFormat="1" applyFont="1" applyBorder="1" applyAlignment="1">
      <alignment horizontal="right" vertical="center" wrapText="1"/>
    </xf>
    <xf numFmtId="164" fontId="31" fillId="0" borderId="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4" fontId="33" fillId="0" borderId="7" xfId="0" applyNumberFormat="1" applyFont="1" applyBorder="1" applyAlignment="1">
      <alignment horizontal="center" vertical="center" wrapText="1"/>
    </xf>
    <xf numFmtId="164" fontId="34" fillId="0" borderId="4" xfId="0" applyNumberFormat="1" applyFont="1" applyBorder="1" applyAlignment="1">
      <alignment horizontal="right" vertical="center"/>
    </xf>
    <xf numFmtId="164" fontId="34" fillId="0" borderId="7" xfId="0" applyNumberFormat="1" applyFont="1" applyBorder="1" applyAlignment="1">
      <alignment horizontal="right" vertical="center" wrapText="1"/>
    </xf>
    <xf numFmtId="164" fontId="30" fillId="0" borderId="7" xfId="0" applyNumberFormat="1" applyFont="1" applyBorder="1" applyAlignment="1">
      <alignment horizontal="right" vertical="center" wrapText="1"/>
    </xf>
    <xf numFmtId="164" fontId="30" fillId="0" borderId="4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vertical="center"/>
    </xf>
    <xf numFmtId="0" fontId="30" fillId="0" borderId="7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164" fontId="15" fillId="0" borderId="7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14" fontId="36" fillId="0" borderId="7" xfId="0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165" fontId="38" fillId="0" borderId="7" xfId="0" applyNumberFormat="1" applyFont="1" applyBorder="1" applyAlignment="1">
      <alignment vertical="center"/>
    </xf>
    <xf numFmtId="165" fontId="38" fillId="0" borderId="7" xfId="0" applyNumberFormat="1" applyFont="1" applyBorder="1" applyAlignment="1">
      <alignment horizontal="center" vertical="center"/>
    </xf>
    <xf numFmtId="165" fontId="36" fillId="0" borderId="7" xfId="0" applyNumberFormat="1" applyFont="1" applyBorder="1" applyAlignment="1">
      <alignment horizontal="center" vertical="center" wrapText="1"/>
    </xf>
    <xf numFmtId="0" fontId="37" fillId="0" borderId="6" xfId="0" applyFont="1" applyBorder="1"/>
    <xf numFmtId="0" fontId="37" fillId="0" borderId="7" xfId="0" applyFont="1" applyBorder="1"/>
    <xf numFmtId="0" fontId="37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166" fontId="10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/>
    </xf>
    <xf numFmtId="14" fontId="37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/>
    </xf>
    <xf numFmtId="164" fontId="39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/>
    </xf>
    <xf numFmtId="164" fontId="39" fillId="0" borderId="7" xfId="0" applyNumberFormat="1" applyFont="1" applyBorder="1" applyAlignment="1">
      <alignment horizontal="right" vertical="center" wrapText="1"/>
    </xf>
    <xf numFmtId="164" fontId="40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right" vertical="center" wrapText="1"/>
    </xf>
    <xf numFmtId="0" fontId="39" fillId="0" borderId="7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39" fillId="0" borderId="4" xfId="0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166" fontId="39" fillId="0" borderId="4" xfId="0" applyNumberFormat="1" applyFont="1" applyBorder="1" applyAlignment="1">
      <alignment vertical="center" wrapText="1"/>
    </xf>
    <xf numFmtId="164" fontId="39" fillId="0" borderId="4" xfId="0" applyNumberFormat="1" applyFont="1" applyBorder="1" applyAlignment="1">
      <alignment horizontal="right" vertical="center"/>
    </xf>
    <xf numFmtId="164" fontId="3" fillId="2" borderId="4" xfId="0" applyNumberFormat="1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164" fontId="42" fillId="0" borderId="4" xfId="0" applyNumberFormat="1" applyFont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64" fontId="39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0" fontId="39" fillId="2" borderId="4" xfId="0" applyFont="1" applyFill="1" applyBorder="1" applyAlignment="1">
      <alignment horizontal="right" vertical="center" wrapText="1"/>
    </xf>
    <xf numFmtId="0" fontId="39" fillId="2" borderId="7" xfId="0" applyFont="1" applyFill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0" fillId="2" borderId="4" xfId="0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40" fillId="2" borderId="7" xfId="0" applyFont="1" applyFill="1" applyBorder="1" applyAlignment="1">
      <alignment horizontal="left" vertical="center" wrapText="1"/>
    </xf>
    <xf numFmtId="164" fontId="39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8" fontId="5" fillId="0" borderId="4" xfId="1" applyNumberFormat="1" applyFont="1" applyBorder="1" applyAlignment="1">
      <alignment vertical="center"/>
    </xf>
    <xf numFmtId="164" fontId="41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0" fontId="40" fillId="0" borderId="2" xfId="0" applyFont="1" applyBorder="1" applyAlignment="1">
      <alignment vertical="center" wrapText="1"/>
    </xf>
    <xf numFmtId="0" fontId="40" fillId="2" borderId="7" xfId="0" applyFont="1" applyFill="1" applyBorder="1" applyAlignment="1">
      <alignment vertical="center" wrapText="1"/>
    </xf>
    <xf numFmtId="0" fontId="40" fillId="2" borderId="16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164" fontId="3" fillId="0" borderId="17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41" fillId="0" borderId="7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2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4" fillId="0" borderId="10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7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opLeftCell="A49" workbookViewId="0"/>
  </sheetViews>
  <sheetFormatPr defaultColWidth="14.42578125" defaultRowHeight="15" customHeight="1"/>
  <cols>
    <col min="1" max="1" width="8" customWidth="1"/>
    <col min="2" max="2" width="40.85546875" customWidth="1"/>
    <col min="3" max="3" width="20.42578125" customWidth="1"/>
    <col min="4" max="4" width="21.85546875" customWidth="1"/>
    <col min="5" max="5" width="18.28515625" customWidth="1"/>
    <col min="6" max="6" width="32.5703125" customWidth="1"/>
    <col min="7" max="7" width="12.85546875" customWidth="1"/>
    <col min="8" max="26" width="8" customWidth="1"/>
  </cols>
  <sheetData>
    <row r="1" spans="1:26" ht="18.75" customHeight="1">
      <c r="A1" s="1"/>
      <c r="B1" s="2"/>
      <c r="C1" s="2"/>
      <c r="D1" s="2"/>
      <c r="E1" s="243" t="s">
        <v>0</v>
      </c>
      <c r="F1" s="24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"/>
      <c r="B2" s="2"/>
      <c r="C2" s="2"/>
      <c r="D2" s="2"/>
      <c r="E2" s="243" t="s">
        <v>1</v>
      </c>
      <c r="F2" s="24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1"/>
      <c r="B3" s="2"/>
      <c r="C3" s="2"/>
      <c r="D3" s="2"/>
      <c r="E3" s="243"/>
      <c r="F3" s="2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"/>
      <c r="B4" s="241" t="s">
        <v>2</v>
      </c>
      <c r="C4" s="242"/>
      <c r="D4" s="242"/>
      <c r="E4" s="242"/>
      <c r="F4" s="24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41" t="s">
        <v>3</v>
      </c>
      <c r="B5" s="242"/>
      <c r="C5" s="242"/>
      <c r="D5" s="242"/>
      <c r="E5" s="242"/>
      <c r="F5" s="2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"/>
      <c r="B6" s="2"/>
      <c r="C6" s="3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45" t="s">
        <v>5</v>
      </c>
      <c r="B7" s="248" t="s">
        <v>6</v>
      </c>
      <c r="C7" s="248" t="s">
        <v>7</v>
      </c>
      <c r="D7" s="248" t="s">
        <v>8</v>
      </c>
      <c r="E7" s="248" t="s">
        <v>9</v>
      </c>
      <c r="F7" s="252" t="s">
        <v>10</v>
      </c>
      <c r="G7" s="24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246"/>
      <c r="B8" s="249"/>
      <c r="C8" s="249"/>
      <c r="D8" s="249"/>
      <c r="E8" s="249"/>
      <c r="F8" s="253"/>
      <c r="G8" s="24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>
      <c r="A9" s="247"/>
      <c r="B9" s="250"/>
      <c r="C9" s="250"/>
      <c r="D9" s="250"/>
      <c r="E9" s="250"/>
      <c r="F9" s="25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8">
        <v>1</v>
      </c>
      <c r="B11" s="255" t="s">
        <v>11</v>
      </c>
      <c r="C11" s="256"/>
      <c r="D11" s="256"/>
      <c r="E11" s="256"/>
      <c r="F11" s="257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55.5" customHeight="1">
      <c r="A12" s="11" t="s">
        <v>12</v>
      </c>
      <c r="B12" s="12" t="s">
        <v>13</v>
      </c>
      <c r="C12" s="13">
        <f>C13+C14+C15+C16+C17+C18+C19+C20</f>
        <v>5703</v>
      </c>
      <c r="D12" s="14"/>
      <c r="E12" s="15"/>
      <c r="F12" s="16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3.75" customHeight="1">
      <c r="A13" s="17" t="s">
        <v>15</v>
      </c>
      <c r="B13" s="18" t="s">
        <v>16</v>
      </c>
      <c r="C13" s="19">
        <v>650</v>
      </c>
      <c r="D13" s="14" t="s">
        <v>17</v>
      </c>
      <c r="E13" s="20">
        <v>44712</v>
      </c>
      <c r="F13" s="14" t="s">
        <v>14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4.5" customHeight="1">
      <c r="A14" s="17" t="s">
        <v>18</v>
      </c>
      <c r="B14" s="18" t="s">
        <v>19</v>
      </c>
      <c r="C14" s="19">
        <v>25</v>
      </c>
      <c r="D14" s="14" t="s">
        <v>17</v>
      </c>
      <c r="E14" s="20">
        <v>44672</v>
      </c>
      <c r="F14" s="14" t="s">
        <v>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.75" customHeight="1">
      <c r="A15" s="17" t="s">
        <v>20</v>
      </c>
      <c r="B15" s="18" t="s">
        <v>21</v>
      </c>
      <c r="C15" s="19">
        <v>28</v>
      </c>
      <c r="D15" s="14" t="s">
        <v>17</v>
      </c>
      <c r="E15" s="20">
        <v>44586</v>
      </c>
      <c r="F15" s="21" t="s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7" t="s">
        <v>22</v>
      </c>
      <c r="B16" s="18" t="s">
        <v>23</v>
      </c>
      <c r="C16" s="19">
        <v>120</v>
      </c>
      <c r="D16" s="14" t="s">
        <v>17</v>
      </c>
      <c r="E16" s="20">
        <v>44672</v>
      </c>
      <c r="F16" s="14" t="s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" customHeight="1">
      <c r="A17" s="17" t="s">
        <v>24</v>
      </c>
      <c r="B17" s="18" t="s">
        <v>25</v>
      </c>
      <c r="C17" s="19">
        <v>180</v>
      </c>
      <c r="D17" s="14" t="s">
        <v>17</v>
      </c>
      <c r="E17" s="20">
        <v>44672</v>
      </c>
      <c r="F17" s="14" t="s"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1.5" customHeight="1">
      <c r="A18" s="17" t="s">
        <v>26</v>
      </c>
      <c r="B18" s="18" t="s">
        <v>27</v>
      </c>
      <c r="C18" s="19">
        <v>300</v>
      </c>
      <c r="D18" s="14" t="s">
        <v>17</v>
      </c>
      <c r="E18" s="20">
        <v>44665</v>
      </c>
      <c r="F18" s="14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17" t="s">
        <v>28</v>
      </c>
      <c r="B19" s="18" t="s">
        <v>29</v>
      </c>
      <c r="C19" s="19">
        <v>2800</v>
      </c>
      <c r="D19" s="14" t="s">
        <v>17</v>
      </c>
      <c r="E19" s="20">
        <v>44286</v>
      </c>
      <c r="F19" s="14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17" t="s">
        <v>30</v>
      </c>
      <c r="B20" s="18" t="s">
        <v>31</v>
      </c>
      <c r="C20" s="19">
        <v>1600</v>
      </c>
      <c r="D20" s="14" t="s">
        <v>17</v>
      </c>
      <c r="E20" s="20">
        <v>44665</v>
      </c>
      <c r="F20" s="14" t="s">
        <v>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4" customHeight="1">
      <c r="A21" s="17" t="s">
        <v>32</v>
      </c>
      <c r="B21" s="12" t="s">
        <v>33</v>
      </c>
      <c r="C21" s="13">
        <v>920</v>
      </c>
      <c r="D21" s="14"/>
      <c r="E21" s="20"/>
      <c r="F21" s="14" t="s">
        <v>34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>
      <c r="A22" s="17" t="s">
        <v>35</v>
      </c>
      <c r="B22" s="18" t="s">
        <v>36</v>
      </c>
      <c r="C22" s="19">
        <v>230</v>
      </c>
      <c r="D22" s="14" t="s">
        <v>17</v>
      </c>
      <c r="E22" s="20">
        <v>44835</v>
      </c>
      <c r="F22" s="14" t="s">
        <v>34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>
      <c r="A23" s="17" t="s">
        <v>37</v>
      </c>
      <c r="B23" s="18" t="s">
        <v>38</v>
      </c>
      <c r="C23" s="19">
        <v>140</v>
      </c>
      <c r="D23" s="14" t="s">
        <v>17</v>
      </c>
      <c r="E23" s="20">
        <v>44835</v>
      </c>
      <c r="F23" s="14" t="s">
        <v>34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17" t="s">
        <v>39</v>
      </c>
      <c r="B24" s="18" t="s">
        <v>40</v>
      </c>
      <c r="C24" s="19">
        <v>550</v>
      </c>
      <c r="D24" s="14" t="s">
        <v>17</v>
      </c>
      <c r="E24" s="20">
        <v>44915</v>
      </c>
      <c r="F24" s="14" t="s">
        <v>34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17"/>
      <c r="B25" s="22" t="s">
        <v>41</v>
      </c>
      <c r="C25" s="13">
        <f>C12+C21</f>
        <v>6623</v>
      </c>
      <c r="D25" s="14"/>
      <c r="E25" s="20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.75" customHeight="1">
      <c r="A26" s="11" t="s">
        <v>42</v>
      </c>
      <c r="B26" s="12" t="s">
        <v>43</v>
      </c>
      <c r="C26" s="23"/>
      <c r="D26" s="14"/>
      <c r="E26" s="20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2.5" customHeight="1">
      <c r="A27" s="17" t="s">
        <v>44</v>
      </c>
      <c r="B27" s="24" t="s">
        <v>45</v>
      </c>
      <c r="C27" s="19">
        <v>600</v>
      </c>
      <c r="D27" s="14" t="s">
        <v>17</v>
      </c>
      <c r="E27" s="20">
        <v>44840</v>
      </c>
      <c r="F27" s="14" t="s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3.75" customHeight="1">
      <c r="A28" s="17" t="s">
        <v>47</v>
      </c>
      <c r="B28" s="24" t="s">
        <v>48</v>
      </c>
      <c r="C28" s="19">
        <v>400</v>
      </c>
      <c r="D28" s="14" t="s">
        <v>17</v>
      </c>
      <c r="E28" s="20">
        <v>44391</v>
      </c>
      <c r="F28" s="14" t="s">
        <v>46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3.75" customHeight="1">
      <c r="A29" s="17" t="s">
        <v>49</v>
      </c>
      <c r="B29" s="24" t="s">
        <v>50</v>
      </c>
      <c r="C29" s="19">
        <v>200</v>
      </c>
      <c r="D29" s="14" t="s">
        <v>17</v>
      </c>
      <c r="E29" s="20">
        <v>44335</v>
      </c>
      <c r="F29" s="14" t="s">
        <v>46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3" customHeight="1">
      <c r="A30" s="17" t="s">
        <v>51</v>
      </c>
      <c r="B30" s="24" t="s">
        <v>52</v>
      </c>
      <c r="C30" s="19">
        <v>2500</v>
      </c>
      <c r="D30" s="14" t="s">
        <v>17</v>
      </c>
      <c r="E30" s="20">
        <v>44475</v>
      </c>
      <c r="F30" s="14" t="s">
        <v>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65.25" customHeight="1">
      <c r="A31" s="17" t="s">
        <v>53</v>
      </c>
      <c r="B31" s="24" t="s">
        <v>54</v>
      </c>
      <c r="C31" s="19">
        <v>49</v>
      </c>
      <c r="D31" s="14" t="s">
        <v>17</v>
      </c>
      <c r="E31" s="20">
        <v>44616</v>
      </c>
      <c r="F31" s="14" t="s">
        <v>14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4.5" customHeight="1">
      <c r="A32" s="17" t="s">
        <v>55</v>
      </c>
      <c r="B32" s="24" t="s">
        <v>56</v>
      </c>
      <c r="C32" s="19">
        <v>400</v>
      </c>
      <c r="D32" s="14" t="s">
        <v>17</v>
      </c>
      <c r="E32" s="20">
        <v>44777</v>
      </c>
      <c r="F32" s="14" t="s">
        <v>14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7.25" customHeight="1">
      <c r="A33" s="17" t="s">
        <v>57</v>
      </c>
      <c r="B33" s="24" t="s">
        <v>58</v>
      </c>
      <c r="C33" s="19">
        <v>200</v>
      </c>
      <c r="D33" s="14" t="s">
        <v>17</v>
      </c>
      <c r="E33" s="20">
        <v>44707</v>
      </c>
      <c r="F33" s="14" t="s">
        <v>14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3.5" customHeight="1">
      <c r="A34" s="17" t="s">
        <v>59</v>
      </c>
      <c r="B34" s="24" t="s">
        <v>60</v>
      </c>
      <c r="C34" s="19">
        <v>500</v>
      </c>
      <c r="D34" s="14" t="s">
        <v>17</v>
      </c>
      <c r="E34" s="20">
        <v>44840</v>
      </c>
      <c r="F34" s="14" t="s">
        <v>14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5.25" customHeight="1">
      <c r="A35" s="17" t="s">
        <v>61</v>
      </c>
      <c r="B35" s="24" t="s">
        <v>62</v>
      </c>
      <c r="C35" s="19">
        <v>1750</v>
      </c>
      <c r="D35" s="25" t="s">
        <v>63</v>
      </c>
      <c r="E35" s="20">
        <v>44861</v>
      </c>
      <c r="F35" s="14" t="s">
        <v>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1.5" customHeight="1">
      <c r="A36" s="17" t="s">
        <v>64</v>
      </c>
      <c r="B36" s="24" t="s">
        <v>65</v>
      </c>
      <c r="C36" s="19">
        <v>1500</v>
      </c>
      <c r="D36" s="14" t="s">
        <v>17</v>
      </c>
      <c r="E36" s="20">
        <v>44826</v>
      </c>
      <c r="F36" s="14" t="s">
        <v>46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1" customHeight="1">
      <c r="A37" s="17" t="s">
        <v>66</v>
      </c>
      <c r="B37" s="24" t="s">
        <v>67</v>
      </c>
      <c r="C37" s="26">
        <v>1600</v>
      </c>
      <c r="D37" s="14" t="s">
        <v>17</v>
      </c>
      <c r="E37" s="20">
        <v>44854</v>
      </c>
      <c r="F37" s="14" t="s">
        <v>14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9" customHeight="1">
      <c r="A38" s="17" t="s">
        <v>68</v>
      </c>
      <c r="B38" s="27" t="s">
        <v>69</v>
      </c>
      <c r="C38" s="19">
        <v>123.625</v>
      </c>
      <c r="D38" s="14" t="s">
        <v>17</v>
      </c>
      <c r="E38" s="20">
        <v>44707</v>
      </c>
      <c r="F38" s="14" t="s">
        <v>14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79.5" customHeight="1">
      <c r="A39" s="17" t="s">
        <v>70</v>
      </c>
      <c r="B39" s="27" t="s">
        <v>71</v>
      </c>
      <c r="C39" s="19">
        <v>542.18100000000004</v>
      </c>
      <c r="D39" s="14" t="s">
        <v>17</v>
      </c>
      <c r="E39" s="20">
        <v>44721</v>
      </c>
      <c r="F39" s="14" t="s">
        <v>14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6.75" customHeight="1">
      <c r="A40" s="17" t="s">
        <v>72</v>
      </c>
      <c r="B40" s="24" t="s">
        <v>73</v>
      </c>
      <c r="C40" s="26">
        <v>256.73399999999998</v>
      </c>
      <c r="D40" s="14" t="s">
        <v>17</v>
      </c>
      <c r="E40" s="20">
        <v>44693</v>
      </c>
      <c r="F40" s="14" t="s">
        <v>14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1" customHeight="1">
      <c r="A41" s="17" t="s">
        <v>74</v>
      </c>
      <c r="B41" s="24" t="s">
        <v>75</v>
      </c>
      <c r="C41" s="26">
        <v>332.87099999999998</v>
      </c>
      <c r="D41" s="14" t="s">
        <v>17</v>
      </c>
      <c r="E41" s="20" t="s">
        <v>76</v>
      </c>
      <c r="F41" s="14" t="s">
        <v>14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5.25" customHeight="1">
      <c r="A42" s="17" t="s">
        <v>77</v>
      </c>
      <c r="B42" s="24" t="s">
        <v>78</v>
      </c>
      <c r="C42" s="26">
        <v>175.04300000000001</v>
      </c>
      <c r="D42" s="14" t="s">
        <v>17</v>
      </c>
      <c r="E42" s="20">
        <v>44756</v>
      </c>
      <c r="F42" s="14" t="s">
        <v>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6" customHeight="1">
      <c r="A43" s="17" t="s">
        <v>79</v>
      </c>
      <c r="B43" s="24" t="s">
        <v>80</v>
      </c>
      <c r="C43" s="19">
        <v>300</v>
      </c>
      <c r="D43" s="14" t="s">
        <v>17</v>
      </c>
      <c r="E43" s="20">
        <v>44791</v>
      </c>
      <c r="F43" s="14" t="s">
        <v>81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60.75" customHeight="1">
      <c r="A44" s="17" t="s">
        <v>82</v>
      </c>
      <c r="B44" s="24" t="s">
        <v>83</v>
      </c>
      <c r="C44" s="19">
        <v>140.69999999999999</v>
      </c>
      <c r="D44" s="14" t="s">
        <v>17</v>
      </c>
      <c r="E44" s="20">
        <v>44756</v>
      </c>
      <c r="F44" s="14" t="s">
        <v>14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79.5" customHeight="1">
      <c r="A45" s="17" t="s">
        <v>84</v>
      </c>
      <c r="B45" s="24" t="s">
        <v>85</v>
      </c>
      <c r="C45" s="19">
        <v>350</v>
      </c>
      <c r="D45" s="14" t="s">
        <v>17</v>
      </c>
      <c r="E45" s="20">
        <v>44609</v>
      </c>
      <c r="F45" s="14" t="s">
        <v>14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 customHeight="1">
      <c r="A46" s="11"/>
      <c r="B46" s="28" t="s">
        <v>86</v>
      </c>
      <c r="C46" s="13">
        <f>SUM(C27:C45)</f>
        <v>11920.154</v>
      </c>
      <c r="D46" s="14"/>
      <c r="E46" s="15"/>
      <c r="F46" s="2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1" t="s">
        <v>87</v>
      </c>
      <c r="B47" s="28" t="s">
        <v>88</v>
      </c>
      <c r="C47" s="13">
        <f>C48+C49+C50+C51+C52+C53+C55+C56+C57+C58+C59</f>
        <v>3562.7599999999998</v>
      </c>
      <c r="D47" s="14"/>
      <c r="E47" s="15"/>
      <c r="F47" s="2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60" customHeight="1">
      <c r="A48" s="17" t="s">
        <v>89</v>
      </c>
      <c r="B48" s="24" t="s">
        <v>90</v>
      </c>
      <c r="C48" s="19">
        <v>1300</v>
      </c>
      <c r="D48" s="14" t="s">
        <v>17</v>
      </c>
      <c r="E48" s="20">
        <v>44854</v>
      </c>
      <c r="F48" s="25" t="s">
        <v>91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7" t="s">
        <v>92</v>
      </c>
      <c r="B49" s="24" t="s">
        <v>93</v>
      </c>
      <c r="C49" s="19">
        <v>300</v>
      </c>
      <c r="D49" s="14" t="s">
        <v>17</v>
      </c>
      <c r="E49" s="20">
        <v>44784</v>
      </c>
      <c r="F49" s="25" t="s">
        <v>94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0" customHeight="1">
      <c r="A50" s="17" t="s">
        <v>95</v>
      </c>
      <c r="B50" s="27" t="s">
        <v>96</v>
      </c>
      <c r="C50" s="19">
        <v>450</v>
      </c>
      <c r="D50" s="14" t="s">
        <v>17</v>
      </c>
      <c r="E50" s="20">
        <v>44791</v>
      </c>
      <c r="F50" s="25" t="s">
        <v>94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80.25" customHeight="1">
      <c r="A51" s="17" t="s">
        <v>97</v>
      </c>
      <c r="B51" s="24" t="s">
        <v>98</v>
      </c>
      <c r="C51" s="19">
        <v>318.10000000000002</v>
      </c>
      <c r="D51" s="14" t="s">
        <v>17</v>
      </c>
      <c r="E51" s="20">
        <v>44791</v>
      </c>
      <c r="F51" s="25" t="s">
        <v>99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89.25" customHeight="1">
      <c r="A52" s="17" t="s">
        <v>100</v>
      </c>
      <c r="B52" s="24" t="s">
        <v>101</v>
      </c>
      <c r="C52" s="19">
        <v>211.60599999999999</v>
      </c>
      <c r="D52" s="14" t="s">
        <v>17</v>
      </c>
      <c r="E52" s="20">
        <v>44644</v>
      </c>
      <c r="F52" s="25" t="s">
        <v>94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8.75" customHeight="1">
      <c r="A53" s="17" t="s">
        <v>102</v>
      </c>
      <c r="B53" s="24" t="s">
        <v>103</v>
      </c>
      <c r="C53" s="19">
        <v>523.82600000000002</v>
      </c>
      <c r="D53" s="14" t="s">
        <v>17</v>
      </c>
      <c r="E53" s="20">
        <v>44672</v>
      </c>
      <c r="F53" s="25" t="s">
        <v>94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3.75" customHeight="1">
      <c r="A54" s="11" t="s">
        <v>104</v>
      </c>
      <c r="B54" s="28" t="s">
        <v>105</v>
      </c>
      <c r="C54" s="13">
        <f>C55+C56+C57+C58+C59</f>
        <v>459.22800000000001</v>
      </c>
      <c r="D54" s="16"/>
      <c r="E54" s="15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7.25" customHeight="1">
      <c r="A55" s="17" t="s">
        <v>106</v>
      </c>
      <c r="B55" s="24" t="s">
        <v>107</v>
      </c>
      <c r="C55" s="19">
        <v>100</v>
      </c>
      <c r="D55" s="14" t="s">
        <v>17</v>
      </c>
      <c r="E55" s="20">
        <v>44693</v>
      </c>
      <c r="F55" s="25" t="s">
        <v>108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51" customHeight="1">
      <c r="A56" s="17" t="s">
        <v>109</v>
      </c>
      <c r="B56" s="24" t="s">
        <v>110</v>
      </c>
      <c r="C56" s="19">
        <v>99.16</v>
      </c>
      <c r="D56" s="14" t="s">
        <v>17</v>
      </c>
      <c r="E56" s="20">
        <v>44693</v>
      </c>
      <c r="F56" s="25" t="s">
        <v>94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.75" customHeight="1">
      <c r="A57" s="17" t="s">
        <v>111</v>
      </c>
      <c r="B57" s="24" t="s">
        <v>112</v>
      </c>
      <c r="C57" s="19">
        <v>99.468000000000004</v>
      </c>
      <c r="D57" s="14" t="s">
        <v>17</v>
      </c>
      <c r="E57" s="20">
        <v>44693</v>
      </c>
      <c r="F57" s="25" t="s">
        <v>94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8" customHeight="1">
      <c r="A58" s="17" t="s">
        <v>113</v>
      </c>
      <c r="B58" s="24" t="s">
        <v>114</v>
      </c>
      <c r="C58" s="19">
        <v>100</v>
      </c>
      <c r="D58" s="14" t="s">
        <v>17</v>
      </c>
      <c r="E58" s="20">
        <v>44693</v>
      </c>
      <c r="F58" s="25" t="s">
        <v>94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1.5" customHeight="1">
      <c r="A59" s="17" t="s">
        <v>115</v>
      </c>
      <c r="B59" s="18" t="s">
        <v>116</v>
      </c>
      <c r="C59" s="19">
        <v>60.6</v>
      </c>
      <c r="D59" s="14" t="s">
        <v>17</v>
      </c>
      <c r="E59" s="20">
        <v>44693</v>
      </c>
      <c r="F59" s="25" t="s">
        <v>94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customHeight="1">
      <c r="A60" s="11"/>
      <c r="B60" s="28" t="s">
        <v>117</v>
      </c>
      <c r="C60" s="13">
        <f>C59+C58+C57+C56+C55+C53+C52+C51+C50+C49+C48</f>
        <v>3562.7599999999998</v>
      </c>
      <c r="D60" s="29"/>
      <c r="E60" s="29"/>
      <c r="F60" s="2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1.5" customHeight="1">
      <c r="A61" s="11"/>
      <c r="B61" s="30" t="s">
        <v>118</v>
      </c>
      <c r="C61" s="31"/>
      <c r="D61" s="29"/>
      <c r="E61" s="29"/>
      <c r="F61" s="2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8.5" customHeight="1">
      <c r="A62" s="17"/>
      <c r="B62" s="28" t="s">
        <v>119</v>
      </c>
      <c r="C62" s="13">
        <f>C25+C46+C60</f>
        <v>22105.914000000001</v>
      </c>
      <c r="D62" s="29"/>
      <c r="E62" s="29"/>
      <c r="F62" s="2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.75" customHeight="1">
      <c r="A63" s="32"/>
      <c r="B63" s="33"/>
      <c r="C63" s="33"/>
      <c r="D63" s="33"/>
      <c r="E63" s="33"/>
      <c r="F63" s="3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34"/>
      <c r="B64" s="251" t="s">
        <v>120</v>
      </c>
      <c r="C64" s="242"/>
      <c r="D64" s="242"/>
      <c r="E64" s="242"/>
      <c r="F64" s="2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3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3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3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3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3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3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64:F64"/>
    <mergeCell ref="E7:E9"/>
    <mergeCell ref="F7:F9"/>
    <mergeCell ref="B11:F11"/>
    <mergeCell ref="A5:F5"/>
    <mergeCell ref="E1:F1"/>
    <mergeCell ref="E2:F2"/>
    <mergeCell ref="E3:F3"/>
    <mergeCell ref="B4:F4"/>
    <mergeCell ref="G7:G8"/>
    <mergeCell ref="A7:A9"/>
    <mergeCell ref="B7:B9"/>
    <mergeCell ref="C7:C9"/>
    <mergeCell ref="D7:D9"/>
  </mergeCells>
  <phoneticPr fontId="0" type="noConversion"/>
  <pageMargins left="0.7" right="0.7" top="0.75" bottom="0.75" header="0" footer="0"/>
  <pageSetup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1"/>
  <sheetViews>
    <sheetView tabSelected="1" view="pageBreakPreview" zoomScale="60" zoomScaleNormal="100" workbookViewId="0">
      <pane xSplit="1" topLeftCell="D1" activePane="topRight" state="frozen"/>
      <selection activeCell="A4" sqref="A4"/>
      <selection pane="topRight" activeCell="O1" sqref="O1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1.42578125" customWidth="1"/>
    <col min="5" max="5" width="12" customWidth="1"/>
    <col min="6" max="6" width="10.85546875" customWidth="1"/>
    <col min="7" max="7" width="11.7109375" customWidth="1"/>
    <col min="8" max="8" width="9.28515625" customWidth="1"/>
    <col min="9" max="9" width="11.140625" customWidth="1"/>
    <col min="10" max="10" width="11.42578125" customWidth="1"/>
    <col min="11" max="11" width="11.28515625" customWidth="1"/>
    <col min="12" max="12" width="11.140625" customWidth="1"/>
    <col min="13" max="13" width="12" customWidth="1"/>
    <col min="14" max="14" width="9.42578125" customWidth="1"/>
    <col min="15" max="15" width="11.28515625" customWidth="1"/>
    <col min="16" max="16" width="10.42578125" customWidth="1"/>
    <col min="17" max="17" width="11.28515625" customWidth="1"/>
    <col min="18" max="18" width="11.140625" customWidth="1"/>
    <col min="19" max="19" width="11.7109375" customWidth="1"/>
    <col min="20" max="20" width="9.5703125" customWidth="1"/>
    <col min="21" max="21" width="11.85546875" customWidth="1"/>
    <col min="22" max="23" width="11.5703125" customWidth="1"/>
    <col min="24" max="24" width="10.42578125" customWidth="1"/>
    <col min="25" max="25" width="11.5703125" customWidth="1"/>
    <col min="26" max="26" width="18.7109375" customWidth="1"/>
    <col min="27" max="27" width="12.140625" customWidth="1"/>
    <col min="28" max="28" width="32.42578125" customWidth="1"/>
  </cols>
  <sheetData>
    <row r="1" spans="1:28" ht="42.7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67"/>
      <c r="T1" s="267"/>
      <c r="U1" s="268" t="s">
        <v>187</v>
      </c>
      <c r="V1" s="268"/>
      <c r="W1" s="268"/>
      <c r="X1" s="268"/>
      <c r="Y1" s="268"/>
      <c r="Z1" s="242"/>
    </row>
    <row r="2" spans="1:28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67"/>
      <c r="T2" s="267"/>
      <c r="U2" s="218" t="s">
        <v>186</v>
      </c>
      <c r="V2" s="218"/>
      <c r="W2" s="218"/>
      <c r="X2" s="218"/>
      <c r="Y2" s="218"/>
    </row>
    <row r="3" spans="1:28" ht="15.75">
      <c r="A3" s="215"/>
      <c r="B3" s="269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8" ht="15.75">
      <c r="A4" s="269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8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8" ht="15.75">
      <c r="A6" s="258" t="s">
        <v>5</v>
      </c>
      <c r="B6" s="259" t="s">
        <v>6</v>
      </c>
      <c r="C6" s="41" t="s">
        <v>122</v>
      </c>
      <c r="D6" s="41"/>
      <c r="E6" s="26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259" t="s">
        <v>8</v>
      </c>
      <c r="AA6" s="259" t="s">
        <v>9</v>
      </c>
      <c r="AB6" s="262" t="s">
        <v>10</v>
      </c>
    </row>
    <row r="7" spans="1:28" ht="15.75">
      <c r="A7" s="246"/>
      <c r="B7" s="249"/>
      <c r="C7" s="156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249"/>
      <c r="AA7" s="249"/>
      <c r="AB7" s="253"/>
    </row>
    <row r="8" spans="1:28">
      <c r="A8" s="247"/>
      <c r="B8" s="250"/>
      <c r="C8" s="157" t="s">
        <v>125</v>
      </c>
      <c r="D8" s="153">
        <v>44601</v>
      </c>
      <c r="E8" s="250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163">
        <v>44855</v>
      </c>
      <c r="W8" s="151" t="s">
        <v>123</v>
      </c>
      <c r="X8" s="163">
        <v>44876</v>
      </c>
      <c r="Y8" s="151" t="s">
        <v>123</v>
      </c>
      <c r="Z8" s="250"/>
      <c r="AA8" s="250"/>
      <c r="AB8" s="254"/>
    </row>
    <row r="9" spans="1:28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3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0">
        <v>26</v>
      </c>
      <c r="AA9" s="50">
        <v>27</v>
      </c>
      <c r="AB9" s="51">
        <v>28</v>
      </c>
    </row>
    <row r="10" spans="1:28" ht="31.5">
      <c r="A10" s="226">
        <v>1</v>
      </c>
      <c r="B10" s="231" t="s">
        <v>11</v>
      </c>
      <c r="C10" s="231"/>
      <c r="D10" s="231"/>
      <c r="E10" s="231"/>
      <c r="F10" s="231"/>
      <c r="G10" s="23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1"/>
      <c r="AA10" s="231"/>
      <c r="AB10" s="231"/>
    </row>
    <row r="11" spans="1:28" ht="31.5">
      <c r="A11" s="56" t="s">
        <v>12</v>
      </c>
      <c r="B11" s="227" t="s">
        <v>13</v>
      </c>
      <c r="C11" s="228">
        <v>5703</v>
      </c>
      <c r="D11" s="228">
        <v>0</v>
      </c>
      <c r="E11" s="229">
        <f>E12+E13+E14+E15+E16+E17+E18+E19</f>
        <v>5703</v>
      </c>
      <c r="F11" s="209">
        <v>-1250</v>
      </c>
      <c r="G11" s="209">
        <v>4453</v>
      </c>
      <c r="H11" s="230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171">
        <f>SUM(V12:V19)</f>
        <v>-2800</v>
      </c>
      <c r="W11" s="171">
        <f>SUM(W12:W19)</f>
        <v>53</v>
      </c>
      <c r="X11" s="171">
        <v>0</v>
      </c>
      <c r="Y11" s="171">
        <v>53</v>
      </c>
      <c r="Z11" s="101"/>
      <c r="AA11" s="233"/>
      <c r="AB11" s="101" t="s">
        <v>14</v>
      </c>
    </row>
    <row r="12" spans="1:28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61" t="s">
        <v>17</v>
      </c>
      <c r="AA12" s="67">
        <v>44712</v>
      </c>
      <c r="AB12" s="61" t="s">
        <v>14</v>
      </c>
    </row>
    <row r="13" spans="1:28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168">
        <v>0</v>
      </c>
      <c r="W13" s="168">
        <v>25</v>
      </c>
      <c r="X13" s="168">
        <v>0</v>
      </c>
      <c r="Y13" s="168">
        <v>25</v>
      </c>
      <c r="Z13" s="61" t="s">
        <v>17</v>
      </c>
      <c r="AA13" s="67">
        <v>44672</v>
      </c>
      <c r="AB13" s="61" t="s">
        <v>14</v>
      </c>
    </row>
    <row r="14" spans="1:28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168">
        <v>0</v>
      </c>
      <c r="W14" s="168">
        <v>28</v>
      </c>
      <c r="X14" s="168">
        <v>0</v>
      </c>
      <c r="Y14" s="168">
        <v>28</v>
      </c>
      <c r="Z14" s="61" t="s">
        <v>17</v>
      </c>
      <c r="AA14" s="67">
        <v>44586</v>
      </c>
      <c r="AB14" s="61" t="s">
        <v>14</v>
      </c>
    </row>
    <row r="15" spans="1:28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61" t="s">
        <v>17</v>
      </c>
      <c r="AA15" s="67">
        <v>44672</v>
      </c>
      <c r="AB15" s="61" t="s">
        <v>14</v>
      </c>
    </row>
    <row r="16" spans="1:28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61" t="s">
        <v>17</v>
      </c>
      <c r="AA16" s="67">
        <v>44672</v>
      </c>
      <c r="AB16" s="61" t="s">
        <v>14</v>
      </c>
    </row>
    <row r="17" spans="1:28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68">
        <v>0</v>
      </c>
      <c r="Z17" s="61" t="s">
        <v>17</v>
      </c>
      <c r="AA17" s="67">
        <v>44665</v>
      </c>
      <c r="AB17" s="61" t="s">
        <v>14</v>
      </c>
    </row>
    <row r="18" spans="1:28" ht="15.75">
      <c r="A18" s="63" t="s">
        <v>28</v>
      </c>
      <c r="B18" s="64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171">
        <v>-2800</v>
      </c>
      <c r="W18" s="171">
        <v>0</v>
      </c>
      <c r="X18" s="171">
        <v>0</v>
      </c>
      <c r="Y18" s="171">
        <v>0</v>
      </c>
      <c r="Z18" s="61" t="s">
        <v>17</v>
      </c>
      <c r="AA18" s="67">
        <v>44601</v>
      </c>
      <c r="AB18" s="61" t="s">
        <v>14</v>
      </c>
    </row>
    <row r="19" spans="1:28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61" t="s">
        <v>17</v>
      </c>
      <c r="AA19" s="67">
        <v>44665</v>
      </c>
      <c r="AB19" s="61" t="s">
        <v>14</v>
      </c>
    </row>
    <row r="20" spans="1:28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1">
        <v>370</v>
      </c>
      <c r="U20" s="171">
        <f>SUM(U21:U23)</f>
        <v>920</v>
      </c>
      <c r="V20" s="168">
        <v>0</v>
      </c>
      <c r="W20" s="228">
        <f>SUM(W21:W23)</f>
        <v>920</v>
      </c>
      <c r="X20" s="228">
        <v>0</v>
      </c>
      <c r="Y20" s="228">
        <v>920</v>
      </c>
      <c r="Z20" s="61"/>
      <c r="AA20" s="67"/>
      <c r="AB20" s="61" t="s">
        <v>34</v>
      </c>
    </row>
    <row r="21" spans="1:28" ht="31.5">
      <c r="A21" s="63" t="s">
        <v>35</v>
      </c>
      <c r="B21" s="64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1">
        <v>230</v>
      </c>
      <c r="U21" s="171">
        <v>230</v>
      </c>
      <c r="V21" s="168">
        <v>0</v>
      </c>
      <c r="W21" s="168">
        <v>230</v>
      </c>
      <c r="X21" s="168">
        <v>0</v>
      </c>
      <c r="Y21" s="168">
        <v>230</v>
      </c>
      <c r="Z21" s="61" t="s">
        <v>17</v>
      </c>
      <c r="AA21" s="67">
        <v>44835</v>
      </c>
      <c r="AB21" s="61" t="s">
        <v>34</v>
      </c>
    </row>
    <row r="22" spans="1:28" ht="15.75">
      <c r="A22" s="63" t="s">
        <v>37</v>
      </c>
      <c r="B22" s="64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1">
        <v>140</v>
      </c>
      <c r="U22" s="171">
        <v>140</v>
      </c>
      <c r="V22" s="168">
        <v>0</v>
      </c>
      <c r="W22" s="168">
        <v>140</v>
      </c>
      <c r="X22" s="168">
        <v>0</v>
      </c>
      <c r="Y22" s="168">
        <v>14</v>
      </c>
      <c r="Z22" s="61" t="s">
        <v>17</v>
      </c>
      <c r="AA22" s="67">
        <v>44835</v>
      </c>
      <c r="AB22" s="61" t="s">
        <v>34</v>
      </c>
    </row>
    <row r="23" spans="1:28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168">
        <v>0</v>
      </c>
      <c r="W23" s="168">
        <v>550</v>
      </c>
      <c r="X23" s="168">
        <v>0</v>
      </c>
      <c r="Y23" s="168">
        <v>550</v>
      </c>
      <c r="Z23" s="61" t="s">
        <v>17</v>
      </c>
      <c r="AA23" s="67">
        <v>44915</v>
      </c>
      <c r="AB23" s="61" t="s">
        <v>34</v>
      </c>
    </row>
    <row r="24" spans="1:28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168">
        <v>0</v>
      </c>
      <c r="W24" s="228">
        <v>1500</v>
      </c>
      <c r="X24" s="172">
        <v>220</v>
      </c>
      <c r="Y24" s="172">
        <v>1720</v>
      </c>
      <c r="Z24" s="61"/>
      <c r="AA24" s="67"/>
      <c r="AB24" s="61" t="s">
        <v>184</v>
      </c>
    </row>
    <row r="25" spans="1:28" ht="15.75">
      <c r="A25" s="142" t="s">
        <v>174</v>
      </c>
      <c r="B25" s="147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168">
        <v>0</v>
      </c>
      <c r="W25" s="168">
        <v>1500</v>
      </c>
      <c r="X25" s="172">
        <v>220</v>
      </c>
      <c r="Y25" s="172">
        <v>1720</v>
      </c>
      <c r="Z25" s="61" t="s">
        <v>17</v>
      </c>
      <c r="AA25" s="67">
        <v>44915</v>
      </c>
      <c r="AB25" s="61" t="s">
        <v>184</v>
      </c>
    </row>
    <row r="26" spans="1:28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1">
        <v>5273</v>
      </c>
      <c r="V26" s="171">
        <f>SUM(V12:V25)</f>
        <v>-2800</v>
      </c>
      <c r="W26" s="171">
        <v>2473</v>
      </c>
      <c r="X26" s="171">
        <v>220</v>
      </c>
      <c r="Y26" s="171">
        <v>2693</v>
      </c>
      <c r="Z26" s="61"/>
      <c r="AA26" s="67"/>
      <c r="AB26" s="61"/>
    </row>
    <row r="27" spans="1:28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1">
        <v>370</v>
      </c>
      <c r="U27" s="176"/>
      <c r="V27" s="176"/>
      <c r="W27" s="176"/>
      <c r="X27" s="176"/>
      <c r="Y27" s="176"/>
      <c r="Z27" s="61"/>
      <c r="AA27" s="67"/>
      <c r="AB27" s="61"/>
    </row>
    <row r="28" spans="1:28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61"/>
      <c r="AA28" s="67"/>
      <c r="AB28" s="61"/>
    </row>
    <row r="29" spans="1:28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168">
        <v>0</v>
      </c>
      <c r="W29" s="168">
        <v>435</v>
      </c>
      <c r="X29" s="168">
        <v>0</v>
      </c>
      <c r="Y29" s="168">
        <v>435</v>
      </c>
      <c r="Z29" s="61" t="s">
        <v>17</v>
      </c>
      <c r="AA29" s="67">
        <v>44840</v>
      </c>
      <c r="AB29" s="61" t="s">
        <v>46</v>
      </c>
    </row>
    <row r="30" spans="1:28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61" t="s">
        <v>17</v>
      </c>
      <c r="AA30" s="67">
        <v>44756</v>
      </c>
      <c r="AB30" s="61" t="s">
        <v>46</v>
      </c>
    </row>
    <row r="31" spans="1:28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61" t="s">
        <v>17</v>
      </c>
      <c r="AA31" s="67">
        <v>44700</v>
      </c>
      <c r="AB31" s="61" t="s">
        <v>46</v>
      </c>
    </row>
    <row r="32" spans="1:28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61" t="s">
        <v>17</v>
      </c>
      <c r="AA32" s="67">
        <v>44840</v>
      </c>
      <c r="AB32" s="61" t="s">
        <v>46</v>
      </c>
    </row>
    <row r="33" spans="1:28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61" t="s">
        <v>17</v>
      </c>
      <c r="AA33" s="67">
        <v>44616</v>
      </c>
      <c r="AB33" s="61" t="s">
        <v>14</v>
      </c>
    </row>
    <row r="34" spans="1:28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61" t="s">
        <v>17</v>
      </c>
      <c r="AA34" s="67">
        <v>44777</v>
      </c>
      <c r="AB34" s="61" t="s">
        <v>14</v>
      </c>
    </row>
    <row r="35" spans="1:28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8">
        <v>0</v>
      </c>
      <c r="Z35" s="61" t="s">
        <v>17</v>
      </c>
      <c r="AA35" s="67">
        <v>44707</v>
      </c>
      <c r="AB35" s="61" t="s">
        <v>14</v>
      </c>
    </row>
    <row r="36" spans="1:28" ht="63">
      <c r="A36" s="63" t="s">
        <v>59</v>
      </c>
      <c r="B36" s="6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171">
        <v>-500</v>
      </c>
      <c r="W36" s="171">
        <v>0</v>
      </c>
      <c r="X36" s="168">
        <v>0</v>
      </c>
      <c r="Y36" s="168">
        <v>0</v>
      </c>
      <c r="Z36" s="61" t="s">
        <v>17</v>
      </c>
      <c r="AA36" s="67">
        <v>44840</v>
      </c>
      <c r="AB36" s="61" t="s">
        <v>14</v>
      </c>
    </row>
    <row r="37" spans="1:28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168">
        <v>0</v>
      </c>
      <c r="W37" s="168">
        <v>1750</v>
      </c>
      <c r="X37" s="168">
        <v>0</v>
      </c>
      <c r="Y37" s="168">
        <v>1750</v>
      </c>
      <c r="Z37" s="73" t="s">
        <v>63</v>
      </c>
      <c r="AA37" s="67">
        <v>44861</v>
      </c>
      <c r="AB37" s="61" t="s">
        <v>14</v>
      </c>
    </row>
    <row r="38" spans="1:28" ht="78.75">
      <c r="A38" s="63" t="s">
        <v>64</v>
      </c>
      <c r="B38" s="6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171">
        <v>-805.84</v>
      </c>
      <c r="W38" s="171">
        <v>67.611999999999995</v>
      </c>
      <c r="X38" s="168">
        <v>0</v>
      </c>
      <c r="Y38" s="168">
        <v>67.611999999999995</v>
      </c>
      <c r="Z38" s="61" t="s">
        <v>17</v>
      </c>
      <c r="AA38" s="67">
        <v>44826</v>
      </c>
      <c r="AB38" s="61" t="s">
        <v>46</v>
      </c>
    </row>
    <row r="39" spans="1:28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61" t="s">
        <v>17</v>
      </c>
      <c r="AA39" s="67">
        <v>44854</v>
      </c>
      <c r="AB39" s="61" t="s">
        <v>14</v>
      </c>
    </row>
    <row r="40" spans="1:28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168">
        <v>0</v>
      </c>
      <c r="W40" s="168">
        <v>123.625</v>
      </c>
      <c r="X40" s="168">
        <v>0</v>
      </c>
      <c r="Y40" s="168">
        <v>123.625</v>
      </c>
      <c r="Z40" s="61" t="s">
        <v>17</v>
      </c>
      <c r="AA40" s="67">
        <v>44707</v>
      </c>
      <c r="AB40" s="61" t="s">
        <v>14</v>
      </c>
    </row>
    <row r="41" spans="1:28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168">
        <v>0</v>
      </c>
      <c r="W41" s="168">
        <v>542.18100000000004</v>
      </c>
      <c r="X41" s="168">
        <v>0</v>
      </c>
      <c r="Y41" s="168">
        <v>542.18100000000004</v>
      </c>
      <c r="Z41" s="61" t="s">
        <v>17</v>
      </c>
      <c r="AA41" s="67">
        <v>44721</v>
      </c>
      <c r="AB41" s="61" t="s">
        <v>14</v>
      </c>
    </row>
    <row r="42" spans="1:28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168">
        <v>0</v>
      </c>
      <c r="W42" s="168">
        <v>256.73399999999998</v>
      </c>
      <c r="X42" s="168">
        <v>0</v>
      </c>
      <c r="Y42" s="168">
        <v>256.73399999999998</v>
      </c>
      <c r="Z42" s="61" t="s">
        <v>17</v>
      </c>
      <c r="AA42" s="67">
        <v>44693</v>
      </c>
      <c r="AB42" s="61" t="s">
        <v>14</v>
      </c>
    </row>
    <row r="43" spans="1:28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168">
        <v>0</v>
      </c>
      <c r="W43" s="168">
        <v>268.87099999999998</v>
      </c>
      <c r="X43" s="168">
        <v>0</v>
      </c>
      <c r="Y43" s="168">
        <v>268.87099999999998</v>
      </c>
      <c r="Z43" s="61" t="s">
        <v>17</v>
      </c>
      <c r="AA43" s="67">
        <v>44727</v>
      </c>
      <c r="AB43" s="61" t="s">
        <v>14</v>
      </c>
    </row>
    <row r="44" spans="1:28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168">
        <v>0</v>
      </c>
      <c r="W44" s="168">
        <v>151.04300000000001</v>
      </c>
      <c r="X44" s="168">
        <v>0</v>
      </c>
      <c r="Y44" s="168">
        <v>151.04300000000001</v>
      </c>
      <c r="Z44" s="61" t="s">
        <v>17</v>
      </c>
      <c r="AA44" s="67">
        <v>44756</v>
      </c>
      <c r="AB44" s="61" t="s">
        <v>14</v>
      </c>
    </row>
    <row r="45" spans="1:28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168">
        <v>0</v>
      </c>
      <c r="W45" s="168">
        <v>300</v>
      </c>
      <c r="X45" s="168">
        <v>0</v>
      </c>
      <c r="Y45" s="168">
        <v>300</v>
      </c>
      <c r="Z45" s="61" t="s">
        <v>17</v>
      </c>
      <c r="AA45" s="67">
        <v>44791</v>
      </c>
      <c r="AB45" s="61" t="s">
        <v>81</v>
      </c>
    </row>
    <row r="46" spans="1:28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168">
        <v>0</v>
      </c>
      <c r="W46" s="168">
        <v>28.7</v>
      </c>
      <c r="X46" s="168">
        <v>0</v>
      </c>
      <c r="Y46" s="168">
        <v>28.7</v>
      </c>
      <c r="Z46" s="61" t="s">
        <v>17</v>
      </c>
      <c r="AA46" s="67">
        <v>44756</v>
      </c>
      <c r="AB46" s="61" t="s">
        <v>14</v>
      </c>
    </row>
    <row r="47" spans="1:28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168">
        <v>0</v>
      </c>
      <c r="W47" s="168">
        <v>350</v>
      </c>
      <c r="X47" s="168">
        <v>0</v>
      </c>
      <c r="Y47" s="168">
        <v>350</v>
      </c>
      <c r="Z47" s="61" t="s">
        <v>17</v>
      </c>
      <c r="AA47" s="67">
        <v>44668</v>
      </c>
      <c r="AB47" s="61" t="s">
        <v>14</v>
      </c>
    </row>
    <row r="48" spans="1:28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168">
        <v>0</v>
      </c>
      <c r="W48" s="168">
        <v>1079.309</v>
      </c>
      <c r="X48" s="168">
        <v>0</v>
      </c>
      <c r="Y48" s="168">
        <v>1079.309</v>
      </c>
      <c r="Z48" s="73" t="s">
        <v>134</v>
      </c>
      <c r="AA48" s="67">
        <v>44668</v>
      </c>
      <c r="AB48" s="61" t="s">
        <v>14</v>
      </c>
    </row>
    <row r="49" spans="1:28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168">
        <v>0</v>
      </c>
      <c r="W49" s="168">
        <v>57.323999999999998</v>
      </c>
      <c r="X49" s="168">
        <v>0</v>
      </c>
      <c r="Y49" s="168">
        <v>57.323999999999998</v>
      </c>
      <c r="Z49" s="61" t="s">
        <v>17</v>
      </c>
      <c r="AA49" s="67">
        <v>44652</v>
      </c>
      <c r="AB49" s="61" t="s">
        <v>137</v>
      </c>
    </row>
    <row r="50" spans="1:28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228">
        <f t="shared" si="1"/>
        <v>9142.7870000000003</v>
      </c>
      <c r="J50" s="168"/>
      <c r="K50" s="171">
        <f>SUM(K29:K49)</f>
        <v>7906.7870000000003</v>
      </c>
      <c r="L50" s="171"/>
      <c r="M50" s="228">
        <f>SUM(M29:M49)</f>
        <v>7906.7870000000003</v>
      </c>
      <c r="N50" s="168"/>
      <c r="O50" s="228">
        <f>SUM(O29:O49)</f>
        <v>7906.7870000000003</v>
      </c>
      <c r="P50" s="168"/>
      <c r="Q50" s="228">
        <f>SUM(Q29:Q49)</f>
        <v>7906.7870000000003</v>
      </c>
      <c r="R50" s="168"/>
      <c r="S50" s="171">
        <f>SUM(S29:S49)</f>
        <v>6716.2389999999996</v>
      </c>
      <c r="T50" s="172"/>
      <c r="U50" s="228">
        <f>SUM(U29:U49)</f>
        <v>6716.2389999999996</v>
      </c>
      <c r="V50" s="171">
        <f>SUM(V29:V49)</f>
        <v>-1305.8400000000001</v>
      </c>
      <c r="W50" s="228">
        <f>SUM(W29:W49)</f>
        <v>5410.3989999999994</v>
      </c>
      <c r="X50" s="228"/>
      <c r="Y50" s="228">
        <f>SUM(Y29:Y49)</f>
        <v>5410.3989999999994</v>
      </c>
      <c r="Z50" s="61"/>
      <c r="AA50" s="79"/>
      <c r="AB50" s="62"/>
    </row>
    <row r="51" spans="1:28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171"/>
      <c r="W51" s="171"/>
      <c r="X51" s="171"/>
      <c r="Y51" s="171"/>
      <c r="Z51" s="61"/>
      <c r="AA51" s="79"/>
      <c r="AB51" s="62"/>
    </row>
    <row r="52" spans="1:28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61"/>
      <c r="AA52" s="79"/>
      <c r="AB52" s="62"/>
    </row>
    <row r="53" spans="1:28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61" t="s">
        <v>17</v>
      </c>
      <c r="AA53" s="67">
        <v>44854</v>
      </c>
      <c r="AB53" s="73" t="s">
        <v>91</v>
      </c>
    </row>
    <row r="54" spans="1:28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168">
        <v>0</v>
      </c>
      <c r="W54" s="168">
        <v>1300</v>
      </c>
      <c r="X54" s="168">
        <v>0</v>
      </c>
      <c r="Y54" s="168">
        <v>1300</v>
      </c>
      <c r="Z54" s="61" t="s">
        <v>17</v>
      </c>
      <c r="AA54" s="67">
        <v>44854</v>
      </c>
      <c r="AB54" s="73" t="s">
        <v>91</v>
      </c>
    </row>
    <row r="55" spans="1:28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168">
        <v>0</v>
      </c>
      <c r="Z55" s="61" t="s">
        <v>17</v>
      </c>
      <c r="AA55" s="67">
        <v>44784</v>
      </c>
      <c r="AB55" s="73" t="s">
        <v>94</v>
      </c>
    </row>
    <row r="56" spans="1:28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61" t="s">
        <v>17</v>
      </c>
      <c r="AA56" s="67">
        <v>44791</v>
      </c>
      <c r="AB56" s="73" t="s">
        <v>94</v>
      </c>
    </row>
    <row r="57" spans="1:28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168">
        <v>0</v>
      </c>
      <c r="W57" s="168">
        <v>49</v>
      </c>
      <c r="X57" s="168">
        <v>0</v>
      </c>
      <c r="Y57" s="168">
        <v>49</v>
      </c>
      <c r="Z57" s="61" t="s">
        <v>17</v>
      </c>
      <c r="AA57" s="67">
        <v>44679</v>
      </c>
      <c r="AB57" s="73" t="s">
        <v>94</v>
      </c>
    </row>
    <row r="58" spans="1:28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168">
        <v>0</v>
      </c>
      <c r="W58" s="168">
        <v>195</v>
      </c>
      <c r="X58" s="168">
        <v>0</v>
      </c>
      <c r="Y58" s="168">
        <v>195</v>
      </c>
      <c r="Z58" s="61" t="s">
        <v>17</v>
      </c>
      <c r="AA58" s="67">
        <v>44917</v>
      </c>
      <c r="AB58" s="73" t="s">
        <v>94</v>
      </c>
    </row>
    <row r="59" spans="1:28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168">
        <v>0</v>
      </c>
      <c r="Y59" s="168">
        <v>0</v>
      </c>
      <c r="Z59" s="61" t="s">
        <v>17</v>
      </c>
      <c r="AA59" s="67">
        <v>44791</v>
      </c>
      <c r="AB59" s="73" t="s">
        <v>99</v>
      </c>
    </row>
    <row r="60" spans="1:28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168">
        <v>0</v>
      </c>
      <c r="W60" s="168">
        <v>211.60599999999999</v>
      </c>
      <c r="X60" s="168">
        <v>0</v>
      </c>
      <c r="Y60" s="168">
        <v>211.60599999999999</v>
      </c>
      <c r="Z60" s="61" t="s">
        <v>17</v>
      </c>
      <c r="AA60" s="67">
        <v>44644</v>
      </c>
      <c r="AB60" s="73" t="s">
        <v>94</v>
      </c>
    </row>
    <row r="61" spans="1:28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168">
        <v>0</v>
      </c>
      <c r="W61" s="168">
        <v>523.82600000000002</v>
      </c>
      <c r="X61" s="168">
        <v>0</v>
      </c>
      <c r="Y61" s="168">
        <v>523.82600000000002</v>
      </c>
      <c r="Z61" s="61" t="s">
        <v>17</v>
      </c>
      <c r="AA61" s="67">
        <v>44672</v>
      </c>
      <c r="AB61" s="73" t="s">
        <v>94</v>
      </c>
    </row>
    <row r="62" spans="1:28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87"/>
      <c r="AA62" s="79"/>
      <c r="AB62" s="52"/>
    </row>
    <row r="63" spans="1:28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61" t="s">
        <v>17</v>
      </c>
      <c r="AA63" s="67">
        <v>44693</v>
      </c>
      <c r="AB63" s="73" t="s">
        <v>108</v>
      </c>
    </row>
    <row r="64" spans="1:28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168">
        <v>0</v>
      </c>
      <c r="Y64" s="168">
        <v>0</v>
      </c>
      <c r="Z64" s="61" t="s">
        <v>17</v>
      </c>
      <c r="AA64" s="67">
        <v>44693</v>
      </c>
      <c r="AB64" s="73" t="s">
        <v>94</v>
      </c>
    </row>
    <row r="65" spans="1:28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  <c r="Z65" s="61" t="s">
        <v>17</v>
      </c>
      <c r="AA65" s="67">
        <v>44693</v>
      </c>
      <c r="AB65" s="73" t="s">
        <v>94</v>
      </c>
    </row>
    <row r="66" spans="1:28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  <c r="Z66" s="61" t="s">
        <v>17</v>
      </c>
      <c r="AA66" s="67">
        <v>44693</v>
      </c>
      <c r="AB66" s="73" t="s">
        <v>94</v>
      </c>
    </row>
    <row r="67" spans="1:28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168">
        <v>0</v>
      </c>
      <c r="Y67" s="168">
        <v>0</v>
      </c>
      <c r="Z67" s="101" t="s">
        <v>17</v>
      </c>
      <c r="AA67" s="102">
        <v>44693</v>
      </c>
      <c r="AB67" s="48" t="s">
        <v>94</v>
      </c>
    </row>
    <row r="68" spans="1:28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168">
        <v>0</v>
      </c>
      <c r="W68" s="168">
        <v>210</v>
      </c>
      <c r="X68" s="235">
        <v>0</v>
      </c>
      <c r="Y68" s="235">
        <v>210</v>
      </c>
      <c r="Z68" s="221"/>
      <c r="AA68" s="222"/>
      <c r="AB68" s="221"/>
    </row>
    <row r="69" spans="1:28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235">
        <v>0</v>
      </c>
      <c r="K69" s="235">
        <v>80</v>
      </c>
      <c r="L69" s="235">
        <v>0</v>
      </c>
      <c r="M69" s="235">
        <v>80</v>
      </c>
      <c r="N69" s="235">
        <v>0</v>
      </c>
      <c r="O69" s="235">
        <v>80</v>
      </c>
      <c r="P69" s="235">
        <v>0</v>
      </c>
      <c r="Q69" s="235">
        <v>80</v>
      </c>
      <c r="R69" s="235">
        <v>0</v>
      </c>
      <c r="S69" s="235">
        <v>80</v>
      </c>
      <c r="T69" s="235">
        <v>0</v>
      </c>
      <c r="U69" s="235">
        <v>80</v>
      </c>
      <c r="V69" s="235">
        <v>0</v>
      </c>
      <c r="W69" s="238">
        <v>80</v>
      </c>
      <c r="X69" s="236">
        <v>0</v>
      </c>
      <c r="Y69" s="236">
        <v>80</v>
      </c>
      <c r="Z69" s="240" t="s">
        <v>17</v>
      </c>
      <c r="AA69" s="67">
        <v>44650</v>
      </c>
      <c r="AB69" s="61" t="s">
        <v>137</v>
      </c>
    </row>
    <row r="70" spans="1:28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234">
        <f t="shared" si="2"/>
        <v>130</v>
      </c>
      <c r="J70" s="236">
        <v>0</v>
      </c>
      <c r="K70" s="236">
        <v>130</v>
      </c>
      <c r="L70" s="236">
        <v>0</v>
      </c>
      <c r="M70" s="236">
        <v>130</v>
      </c>
      <c r="N70" s="236">
        <v>0</v>
      </c>
      <c r="O70" s="236">
        <v>130</v>
      </c>
      <c r="P70" s="236">
        <v>0</v>
      </c>
      <c r="Q70" s="236">
        <v>130</v>
      </c>
      <c r="R70" s="236">
        <v>0</v>
      </c>
      <c r="S70" s="236">
        <v>130</v>
      </c>
      <c r="T70" s="236">
        <v>0</v>
      </c>
      <c r="U70" s="236">
        <v>130</v>
      </c>
      <c r="V70" s="236">
        <v>0</v>
      </c>
      <c r="W70" s="239">
        <v>130</v>
      </c>
      <c r="X70" s="236">
        <v>0</v>
      </c>
      <c r="Y70" s="236">
        <v>130</v>
      </c>
      <c r="Z70" s="112" t="s">
        <v>17</v>
      </c>
      <c r="AA70" s="67">
        <v>44650</v>
      </c>
      <c r="AB70" s="113" t="s">
        <v>137</v>
      </c>
    </row>
    <row r="71" spans="1:28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168">
        <v>0</v>
      </c>
      <c r="Y71" s="168">
        <v>0</v>
      </c>
      <c r="Z71" s="221"/>
      <c r="AA71" s="222"/>
      <c r="AB71" s="221"/>
    </row>
    <row r="72" spans="1:28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69" t="s">
        <v>152</v>
      </c>
      <c r="AA72" s="67">
        <v>44650</v>
      </c>
      <c r="AB72" s="73" t="s">
        <v>94</v>
      </c>
    </row>
    <row r="73" spans="1:28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69" t="s">
        <v>152</v>
      </c>
      <c r="AA73" s="67">
        <v>44650</v>
      </c>
      <c r="AB73" s="73" t="s">
        <v>94</v>
      </c>
    </row>
    <row r="74" spans="1:28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68">
        <v>0</v>
      </c>
      <c r="W74" s="168">
        <v>453.22500000000002</v>
      </c>
      <c r="X74" s="168">
        <v>0</v>
      </c>
      <c r="Y74" s="168">
        <v>453.22500000000002</v>
      </c>
      <c r="Z74" s="101" t="s">
        <v>17</v>
      </c>
      <c r="AA74" s="102">
        <v>44805</v>
      </c>
      <c r="AB74" s="48" t="s">
        <v>94</v>
      </c>
    </row>
    <row r="75" spans="1:28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68">
        <v>0</v>
      </c>
      <c r="W75" s="168">
        <v>100</v>
      </c>
      <c r="X75" s="168">
        <v>0</v>
      </c>
      <c r="Y75" s="168">
        <v>100</v>
      </c>
      <c r="Z75" s="101" t="s">
        <v>17</v>
      </c>
      <c r="AA75" s="102">
        <v>44895</v>
      </c>
      <c r="AB75" s="48" t="s">
        <v>183</v>
      </c>
    </row>
    <row r="76" spans="1:28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22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228">
        <v>3042.6570000000002</v>
      </c>
      <c r="V76" s="168"/>
      <c r="W76" s="228">
        <v>3042.6570000000002</v>
      </c>
      <c r="X76" s="228"/>
      <c r="Y76" s="228">
        <v>3042.6570000000002</v>
      </c>
      <c r="Z76" s="62"/>
      <c r="AA76" s="62"/>
      <c r="AB76" s="62"/>
    </row>
    <row r="77" spans="1:28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171"/>
      <c r="W77" s="171"/>
      <c r="X77" s="171"/>
      <c r="Y77" s="171"/>
      <c r="Z77" s="62"/>
      <c r="AA77" s="62"/>
      <c r="AB77" s="62"/>
    </row>
    <row r="78" spans="1:28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1"/>
      <c r="U78" s="171">
        <v>15031.896000000001</v>
      </c>
      <c r="V78" s="171"/>
      <c r="W78" s="171">
        <v>10926.056</v>
      </c>
      <c r="X78" s="171"/>
      <c r="Y78" s="172">
        <v>11146.056</v>
      </c>
      <c r="Z78" s="62"/>
      <c r="AA78" s="62"/>
      <c r="AB78" s="62"/>
    </row>
    <row r="79" spans="1:28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1">
        <v>370</v>
      </c>
      <c r="U79" s="171"/>
      <c r="V79" s="171">
        <v>-4105.84</v>
      </c>
      <c r="W79" s="171"/>
      <c r="X79" s="172">
        <v>220</v>
      </c>
      <c r="Y79" s="172"/>
      <c r="Z79" s="62"/>
      <c r="AA79" s="62"/>
      <c r="AB79" s="62"/>
    </row>
    <row r="80" spans="1:28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5.75">
      <c r="A81" s="121"/>
      <c r="B81" s="263" t="s">
        <v>188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</row>
  </sheetData>
  <mergeCells count="12">
    <mergeCell ref="A6:A8"/>
    <mergeCell ref="B6:B8"/>
    <mergeCell ref="E6:E8"/>
    <mergeCell ref="Z6:Z8"/>
    <mergeCell ref="AA6:AA8"/>
    <mergeCell ref="AB6:AB8"/>
    <mergeCell ref="B81:AB81"/>
    <mergeCell ref="S1:T1"/>
    <mergeCell ref="U1:Z1"/>
    <mergeCell ref="S2:T2"/>
    <mergeCell ref="B3:Z3"/>
    <mergeCell ref="A4:Z4"/>
  </mergeCells>
  <phoneticPr fontId="0" type="noConversion"/>
  <pageMargins left="0.24" right="0.16" top="0.25" bottom="0.35" header="0.2" footer="0.3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4"/>
  <sheetViews>
    <sheetView topLeftCell="B70" workbookViewId="0">
      <selection activeCell="J89" sqref="J89"/>
    </sheetView>
  </sheetViews>
  <sheetFormatPr defaultColWidth="14.42578125" defaultRowHeight="15" customHeight="1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0.42578125" customWidth="1"/>
    <col min="6" max="7" width="10.85546875" customWidth="1"/>
    <col min="8" max="8" width="10.28515625" customWidth="1"/>
    <col min="9" max="9" width="11.5703125" customWidth="1"/>
    <col min="10" max="10" width="18.85546875" customWidth="1"/>
    <col min="11" max="11" width="11.28515625" customWidth="1"/>
    <col min="12" max="12" width="27" customWidth="1"/>
    <col min="13" max="32" width="8" customWidth="1"/>
  </cols>
  <sheetData>
    <row r="1" spans="1:32" ht="104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263" t="s">
        <v>121</v>
      </c>
      <c r="L1" s="242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86.25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263" t="s">
        <v>162</v>
      </c>
      <c r="L2" s="24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263" t="s">
        <v>161</v>
      </c>
      <c r="L3" s="26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8.75" customHeight="1">
      <c r="A4" s="35"/>
      <c r="B4" s="260" t="s">
        <v>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8.75" customHeight="1">
      <c r="A5" s="260" t="s">
        <v>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9.5" customHeight="1" thickBot="1">
      <c r="A6" s="35"/>
      <c r="B6" s="40"/>
      <c r="C6" s="40"/>
      <c r="D6" s="40"/>
      <c r="E6" s="39" t="s">
        <v>4</v>
      </c>
      <c r="F6" s="39"/>
      <c r="G6" s="39"/>
      <c r="H6" s="40"/>
      <c r="I6" s="40"/>
      <c r="J6" s="40"/>
      <c r="K6" s="40"/>
      <c r="L6" s="40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 customHeight="1">
      <c r="A7" s="258" t="s">
        <v>5</v>
      </c>
      <c r="B7" s="259" t="s">
        <v>6</v>
      </c>
      <c r="C7" s="41" t="s">
        <v>122</v>
      </c>
      <c r="D7" s="41"/>
      <c r="E7" s="259" t="s">
        <v>123</v>
      </c>
      <c r="F7" s="41"/>
      <c r="G7" s="41"/>
      <c r="H7" s="41"/>
      <c r="I7" s="41"/>
      <c r="J7" s="259" t="s">
        <v>8</v>
      </c>
      <c r="K7" s="259" t="s">
        <v>9</v>
      </c>
      <c r="L7" s="262" t="s">
        <v>10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2.75" customHeight="1">
      <c r="A8" s="246"/>
      <c r="B8" s="249"/>
      <c r="C8" s="42" t="s">
        <v>124</v>
      </c>
      <c r="D8" s="42"/>
      <c r="E8" s="249"/>
      <c r="F8" s="42"/>
      <c r="G8" s="42"/>
      <c r="H8" s="43"/>
      <c r="I8" s="43"/>
      <c r="J8" s="249"/>
      <c r="K8" s="249"/>
      <c r="L8" s="2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55.5" customHeight="1">
      <c r="A9" s="247"/>
      <c r="B9" s="250"/>
      <c r="C9" s="44" t="s">
        <v>125</v>
      </c>
      <c r="D9" s="45">
        <v>44601</v>
      </c>
      <c r="E9" s="250"/>
      <c r="F9" s="46">
        <v>44632</v>
      </c>
      <c r="G9" s="47" t="s">
        <v>123</v>
      </c>
      <c r="H9" s="124">
        <v>44671</v>
      </c>
      <c r="I9" s="48" t="str">
        <f t="shared" ref="I9:I25" si="0">G9</f>
        <v>Всього</v>
      </c>
      <c r="J9" s="250"/>
      <c r="K9" s="250"/>
      <c r="L9" s="254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50">
        <v>10</v>
      </c>
      <c r="K10" s="50">
        <v>11</v>
      </c>
      <c r="L10" s="51">
        <v>12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54"/>
      <c r="K11" s="54"/>
      <c r="L11" s="5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5">
        <v>0</v>
      </c>
      <c r="I12" s="98">
        <f t="shared" si="0"/>
        <v>4453</v>
      </c>
      <c r="J12" s="61"/>
      <c r="K12" s="62"/>
      <c r="L12" s="61" t="s">
        <v>14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5">
        <v>0</v>
      </c>
      <c r="I13" s="98">
        <f t="shared" si="0"/>
        <v>0</v>
      </c>
      <c r="J13" s="61" t="s">
        <v>17</v>
      </c>
      <c r="K13" s="67">
        <v>44712</v>
      </c>
      <c r="L13" s="61" t="s">
        <v>14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5">
        <v>0</v>
      </c>
      <c r="I14" s="98">
        <f t="shared" si="0"/>
        <v>25</v>
      </c>
      <c r="J14" s="61" t="s">
        <v>17</v>
      </c>
      <c r="K14" s="67">
        <v>44672</v>
      </c>
      <c r="L14" s="61" t="s">
        <v>14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5">
        <v>0</v>
      </c>
      <c r="I15" s="98">
        <f t="shared" si="0"/>
        <v>28</v>
      </c>
      <c r="J15" s="61" t="s">
        <v>17</v>
      </c>
      <c r="K15" s="67">
        <v>44586</v>
      </c>
      <c r="L15" s="61" t="s">
        <v>14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5">
        <v>0</v>
      </c>
      <c r="I16" s="98">
        <f t="shared" si="0"/>
        <v>0</v>
      </c>
      <c r="J16" s="61" t="s">
        <v>17</v>
      </c>
      <c r="K16" s="67">
        <v>44672</v>
      </c>
      <c r="L16" s="61" t="s">
        <v>14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5">
        <v>0</v>
      </c>
      <c r="I17" s="98">
        <f t="shared" si="0"/>
        <v>0</v>
      </c>
      <c r="J17" s="61" t="s">
        <v>17</v>
      </c>
      <c r="K17" s="67">
        <v>44672</v>
      </c>
      <c r="L17" s="61" t="s">
        <v>14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5">
        <v>0</v>
      </c>
      <c r="I18" s="98">
        <f t="shared" si="0"/>
        <v>0</v>
      </c>
      <c r="J18" s="61" t="s">
        <v>17</v>
      </c>
      <c r="K18" s="67">
        <v>44665</v>
      </c>
      <c r="L18" s="61" t="s">
        <v>14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5">
        <v>0</v>
      </c>
      <c r="I19" s="98">
        <f t="shared" si="0"/>
        <v>2800</v>
      </c>
      <c r="J19" s="61" t="s">
        <v>17</v>
      </c>
      <c r="K19" s="67">
        <v>44601</v>
      </c>
      <c r="L19" s="61" t="s">
        <v>14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5">
        <v>0</v>
      </c>
      <c r="I20" s="98">
        <f t="shared" si="0"/>
        <v>1600</v>
      </c>
      <c r="J20" s="61" t="s">
        <v>17</v>
      </c>
      <c r="K20" s="67">
        <v>44665</v>
      </c>
      <c r="L20" s="61" t="s">
        <v>14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5">
        <v>0</v>
      </c>
      <c r="I21" s="98">
        <f t="shared" si="0"/>
        <v>550</v>
      </c>
      <c r="J21" s="61"/>
      <c r="K21" s="67"/>
      <c r="L21" s="61" t="s">
        <v>34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5">
        <v>0</v>
      </c>
      <c r="I22" s="98">
        <f t="shared" si="0"/>
        <v>0</v>
      </c>
      <c r="J22" s="61" t="s">
        <v>17</v>
      </c>
      <c r="K22" s="67">
        <v>44835</v>
      </c>
      <c r="L22" s="61" t="s">
        <v>34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5">
        <v>0</v>
      </c>
      <c r="I23" s="98">
        <f t="shared" si="0"/>
        <v>0</v>
      </c>
      <c r="J23" s="61" t="s">
        <v>17</v>
      </c>
      <c r="K23" s="67">
        <v>44835</v>
      </c>
      <c r="L23" s="61" t="s">
        <v>34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5">
        <v>0</v>
      </c>
      <c r="I24" s="98">
        <f t="shared" si="0"/>
        <v>550</v>
      </c>
      <c r="J24" s="61" t="s">
        <v>17</v>
      </c>
      <c r="K24" s="67">
        <v>44915</v>
      </c>
      <c r="L24" s="61" t="s">
        <v>34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5">
        <v>0</v>
      </c>
      <c r="I25" s="98">
        <f t="shared" si="0"/>
        <v>5003</v>
      </c>
      <c r="J25" s="61"/>
      <c r="K25" s="67"/>
      <c r="L25" s="6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5"/>
      <c r="I26" s="126"/>
      <c r="J26" s="61"/>
      <c r="K26" s="67"/>
      <c r="L26" s="6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5"/>
      <c r="I27" s="98"/>
      <c r="J27" s="61"/>
      <c r="K27" s="67"/>
      <c r="L27" s="6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5">
        <v>0</v>
      </c>
      <c r="I28" s="98">
        <f t="shared" ref="I28:I49" si="1">G28</f>
        <v>435</v>
      </c>
      <c r="J28" s="61" t="s">
        <v>17</v>
      </c>
      <c r="K28" s="67">
        <v>44840</v>
      </c>
      <c r="L28" s="61" t="s">
        <v>46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5">
        <v>0</v>
      </c>
      <c r="I29" s="98">
        <f t="shared" si="1"/>
        <v>0</v>
      </c>
      <c r="J29" s="61" t="s">
        <v>17</v>
      </c>
      <c r="K29" s="67">
        <v>44756</v>
      </c>
      <c r="L29" s="61" t="s">
        <v>46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5">
        <v>0</v>
      </c>
      <c r="I30" s="98">
        <f t="shared" si="1"/>
        <v>0</v>
      </c>
      <c r="J30" s="61" t="s">
        <v>17</v>
      </c>
      <c r="K30" s="67">
        <v>44700</v>
      </c>
      <c r="L30" s="61" t="s">
        <v>46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5">
        <v>0</v>
      </c>
      <c r="I31" s="98">
        <f t="shared" si="1"/>
        <v>0</v>
      </c>
      <c r="J31" s="61" t="s">
        <v>17</v>
      </c>
      <c r="K31" s="67">
        <v>44840</v>
      </c>
      <c r="L31" s="61" t="s">
        <v>46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5">
        <v>0</v>
      </c>
      <c r="I32" s="98">
        <f t="shared" si="1"/>
        <v>0</v>
      </c>
      <c r="J32" s="61" t="s">
        <v>17</v>
      </c>
      <c r="K32" s="67">
        <v>44616</v>
      </c>
      <c r="L32" s="61" t="s">
        <v>14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5">
        <v>0</v>
      </c>
      <c r="I33" s="98">
        <f t="shared" si="1"/>
        <v>0</v>
      </c>
      <c r="J33" s="61" t="s">
        <v>17</v>
      </c>
      <c r="K33" s="67">
        <v>44777</v>
      </c>
      <c r="L33" s="61" t="s">
        <v>14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5">
        <v>0</v>
      </c>
      <c r="I34" s="98">
        <f t="shared" si="1"/>
        <v>0</v>
      </c>
      <c r="J34" s="61" t="s">
        <v>17</v>
      </c>
      <c r="K34" s="67">
        <v>44707</v>
      </c>
      <c r="L34" s="61" t="s">
        <v>14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5">
        <v>0</v>
      </c>
      <c r="I35" s="98">
        <f t="shared" si="1"/>
        <v>500</v>
      </c>
      <c r="J35" s="61" t="s">
        <v>17</v>
      </c>
      <c r="K35" s="67">
        <v>44840</v>
      </c>
      <c r="L35" s="61" t="s">
        <v>14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5">
        <v>0</v>
      </c>
      <c r="I36" s="98">
        <f t="shared" si="1"/>
        <v>1750</v>
      </c>
      <c r="J36" s="73" t="s">
        <v>63</v>
      </c>
      <c r="K36" s="67">
        <v>44861</v>
      </c>
      <c r="L36" s="61" t="s">
        <v>14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5">
        <v>0</v>
      </c>
      <c r="I37" s="98">
        <f t="shared" si="1"/>
        <v>1500</v>
      </c>
      <c r="J37" s="61" t="s">
        <v>17</v>
      </c>
      <c r="K37" s="67">
        <v>44826</v>
      </c>
      <c r="L37" s="61" t="s">
        <v>46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5">
        <v>0</v>
      </c>
      <c r="I38" s="98">
        <f t="shared" si="1"/>
        <v>1600</v>
      </c>
      <c r="J38" s="61" t="s">
        <v>17</v>
      </c>
      <c r="K38" s="67">
        <v>44854</v>
      </c>
      <c r="L38" s="61" t="s">
        <v>14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5">
        <v>0</v>
      </c>
      <c r="I39" s="98">
        <f t="shared" si="1"/>
        <v>123.625</v>
      </c>
      <c r="J39" s="61" t="s">
        <v>17</v>
      </c>
      <c r="K39" s="67">
        <v>44707</v>
      </c>
      <c r="L39" s="61" t="s">
        <v>14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5">
        <v>0</v>
      </c>
      <c r="I40" s="98">
        <f t="shared" si="1"/>
        <v>542.18100000000004</v>
      </c>
      <c r="J40" s="61" t="s">
        <v>17</v>
      </c>
      <c r="K40" s="67">
        <v>44721</v>
      </c>
      <c r="L40" s="61" t="s">
        <v>14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5">
        <v>0</v>
      </c>
      <c r="I41" s="98">
        <f t="shared" si="1"/>
        <v>256.73399999999998</v>
      </c>
      <c r="J41" s="61" t="s">
        <v>17</v>
      </c>
      <c r="K41" s="67">
        <v>44693</v>
      </c>
      <c r="L41" s="61" t="s">
        <v>14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5">
        <v>0</v>
      </c>
      <c r="I42" s="98">
        <f t="shared" si="1"/>
        <v>332.87099999999998</v>
      </c>
      <c r="J42" s="61" t="s">
        <v>17</v>
      </c>
      <c r="K42" s="67">
        <v>44727</v>
      </c>
      <c r="L42" s="61" t="s">
        <v>14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5">
        <v>0</v>
      </c>
      <c r="I43" s="98">
        <f t="shared" si="1"/>
        <v>175.04300000000001</v>
      </c>
      <c r="J43" s="61" t="s">
        <v>17</v>
      </c>
      <c r="K43" s="67">
        <v>44756</v>
      </c>
      <c r="L43" s="61" t="s">
        <v>14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5">
        <v>0</v>
      </c>
      <c r="I44" s="98">
        <f t="shared" si="1"/>
        <v>300</v>
      </c>
      <c r="J44" s="61" t="s">
        <v>17</v>
      </c>
      <c r="K44" s="67">
        <v>44791</v>
      </c>
      <c r="L44" s="61" t="s">
        <v>81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5">
        <v>0</v>
      </c>
      <c r="I45" s="98">
        <f t="shared" si="1"/>
        <v>140.69999999999999</v>
      </c>
      <c r="J45" s="61" t="s">
        <v>17</v>
      </c>
      <c r="K45" s="67">
        <v>44756</v>
      </c>
      <c r="L45" s="61" t="s">
        <v>14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5">
        <v>0</v>
      </c>
      <c r="I46" s="98">
        <f t="shared" si="1"/>
        <v>350</v>
      </c>
      <c r="J46" s="61" t="s">
        <v>17</v>
      </c>
      <c r="K46" s="67">
        <v>44668</v>
      </c>
      <c r="L46" s="61" t="s">
        <v>14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5">
        <v>0</v>
      </c>
      <c r="I47" s="98">
        <f t="shared" si="1"/>
        <v>1079.309</v>
      </c>
      <c r="J47" s="73" t="s">
        <v>134</v>
      </c>
      <c r="K47" s="67">
        <v>44668</v>
      </c>
      <c r="L47" s="61" t="s">
        <v>14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5">
        <v>0</v>
      </c>
      <c r="I48" s="98">
        <f t="shared" si="1"/>
        <v>57.323999999999998</v>
      </c>
      <c r="J48" s="61" t="s">
        <v>17</v>
      </c>
      <c r="K48" s="67">
        <v>44652</v>
      </c>
      <c r="L48" s="61" t="s">
        <v>137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8.75" customHeight="1">
      <c r="A49" s="56"/>
      <c r="B49" s="78" t="s">
        <v>86</v>
      </c>
      <c r="C49" s="78"/>
      <c r="D49" s="78"/>
      <c r="E49" s="60">
        <f>SUM(E28:E48)</f>
        <v>10604.686580000001</v>
      </c>
      <c r="F49" s="60"/>
      <c r="G49" s="60">
        <v>9142.7870000000003</v>
      </c>
      <c r="H49" s="125">
        <v>0</v>
      </c>
      <c r="I49" s="98">
        <f t="shared" si="1"/>
        <v>9142.7870000000003</v>
      </c>
      <c r="J49" s="61"/>
      <c r="K49" s="79"/>
      <c r="L49" s="62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5"/>
      <c r="I50" s="126"/>
      <c r="J50" s="61"/>
      <c r="K50" s="79"/>
      <c r="L50" s="62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5"/>
      <c r="I51" s="98"/>
      <c r="J51" s="61"/>
      <c r="K51" s="79"/>
      <c r="L51" s="62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5">
        <v>0</v>
      </c>
      <c r="I52" s="98">
        <f t="shared" ref="I52:I69" si="2">G52</f>
        <v>0</v>
      </c>
      <c r="J52" s="61" t="s">
        <v>17</v>
      </c>
      <c r="K52" s="67">
        <v>44854</v>
      </c>
      <c r="L52" s="73" t="s">
        <v>91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5">
        <v>0</v>
      </c>
      <c r="I53" s="98">
        <f t="shared" si="2"/>
        <v>1300</v>
      </c>
      <c r="J53" s="61" t="s">
        <v>17</v>
      </c>
      <c r="K53" s="67">
        <v>44854</v>
      </c>
      <c r="L53" s="73" t="s">
        <v>91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5">
        <v>0</v>
      </c>
      <c r="I54" s="98">
        <f t="shared" si="2"/>
        <v>300</v>
      </c>
      <c r="J54" s="61" t="s">
        <v>17</v>
      </c>
      <c r="K54" s="67">
        <v>44784</v>
      </c>
      <c r="L54" s="73" t="s">
        <v>94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5">
        <v>0</v>
      </c>
      <c r="I55" s="98">
        <f t="shared" si="2"/>
        <v>450</v>
      </c>
      <c r="J55" s="61" t="s">
        <v>17</v>
      </c>
      <c r="K55" s="67">
        <v>44791</v>
      </c>
      <c r="L55" s="73" t="s">
        <v>94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5">
        <v>0</v>
      </c>
      <c r="I56" s="98">
        <f t="shared" si="2"/>
        <v>49</v>
      </c>
      <c r="J56" s="61" t="s">
        <v>17</v>
      </c>
      <c r="K56" s="67">
        <v>44679</v>
      </c>
      <c r="L56" s="73" t="s">
        <v>94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</row>
    <row r="57" spans="1:32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61" t="s">
        <v>17</v>
      </c>
      <c r="K57" s="67">
        <v>44791</v>
      </c>
      <c r="L57" s="73" t="s">
        <v>99</v>
      </c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</row>
    <row r="58" spans="1:32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61" t="s">
        <v>17</v>
      </c>
      <c r="K58" s="67">
        <v>44644</v>
      </c>
      <c r="L58" s="73" t="s">
        <v>94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61" t="s">
        <v>17</v>
      </c>
      <c r="K59" s="67">
        <v>44672</v>
      </c>
      <c r="L59" s="73" t="s">
        <v>94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59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87"/>
      <c r="K60" s="79"/>
      <c r="L60" s="52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61" t="s">
        <v>17</v>
      </c>
      <c r="K61" s="67">
        <v>44693</v>
      </c>
      <c r="L61" s="73" t="s">
        <v>108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61" t="s">
        <v>17</v>
      </c>
      <c r="K62" s="67">
        <v>44693</v>
      </c>
      <c r="L62" s="73" t="s">
        <v>94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61" t="s">
        <v>17</v>
      </c>
      <c r="K63" s="67">
        <v>44693</v>
      </c>
      <c r="L63" s="73" t="s">
        <v>94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61" t="s">
        <v>17</v>
      </c>
      <c r="K64" s="67">
        <v>44693</v>
      </c>
      <c r="L64" s="73" t="s">
        <v>94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101" t="s">
        <v>17</v>
      </c>
      <c r="K65" s="102">
        <v>44693</v>
      </c>
      <c r="L65" s="48" t="s">
        <v>94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51" customHeight="1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105"/>
      <c r="K66" s="106"/>
      <c r="L66" s="10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67.25" customHeight="1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108" t="s">
        <v>17</v>
      </c>
      <c r="K67" s="67">
        <v>44650</v>
      </c>
      <c r="L67" s="61" t="s">
        <v>137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15.5" customHeight="1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12" t="s">
        <v>17</v>
      </c>
      <c r="K68" s="67">
        <v>44650</v>
      </c>
      <c r="L68" s="113" t="s">
        <v>137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55.5" customHeight="1">
      <c r="A69" s="56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0</v>
      </c>
      <c r="I69" s="98">
        <f t="shared" si="2"/>
        <v>693</v>
      </c>
      <c r="J69" s="105"/>
      <c r="K69" s="106"/>
      <c r="L69" s="10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88.5" customHeight="1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28">
        <v>-375</v>
      </c>
      <c r="I70" s="127">
        <f>G70+H70</f>
        <v>0</v>
      </c>
      <c r="J70" s="69" t="s">
        <v>152</v>
      </c>
      <c r="K70" s="67">
        <v>44650</v>
      </c>
      <c r="L70" s="73" t="s">
        <v>94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ht="102.75" customHeight="1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28">
        <v>-318</v>
      </c>
      <c r="I71" s="127">
        <f>G71+H71</f>
        <v>0</v>
      </c>
      <c r="J71" s="69" t="s">
        <v>152</v>
      </c>
      <c r="K71" s="67">
        <v>44650</v>
      </c>
      <c r="L71" s="73" t="s">
        <v>94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ht="58.5" customHeight="1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101" t="s">
        <v>17</v>
      </c>
      <c r="K72" s="102">
        <v>44805</v>
      </c>
      <c r="L72" s="48" t="s">
        <v>94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27">
        <v>3497.6570000000002</v>
      </c>
      <c r="J73" s="62"/>
      <c r="K73" s="62"/>
      <c r="L73" s="62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ht="18.75" customHeight="1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27">
        <v>-693</v>
      </c>
      <c r="J74" s="62"/>
      <c r="K74" s="62"/>
      <c r="L74" s="62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ht="18.75" customHeight="1">
      <c r="A75" s="63"/>
      <c r="B75" s="78" t="s">
        <v>119</v>
      </c>
      <c r="C75" s="78">
        <v>22105.914000000001</v>
      </c>
      <c r="D75" s="78"/>
      <c r="E75" s="60">
        <f ca="1">E25+E49+E73</f>
        <v>21877.571580000003</v>
      </c>
      <c r="F75" s="59"/>
      <c r="G75" s="60">
        <v>18336.444</v>
      </c>
      <c r="H75" s="62"/>
      <c r="I75" s="127">
        <v>17643.444</v>
      </c>
      <c r="J75" s="62"/>
      <c r="K75" s="62"/>
      <c r="L75" s="62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8.75" customHeight="1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27">
        <v>-693</v>
      </c>
      <c r="J76" s="62"/>
      <c r="K76" s="62"/>
      <c r="L76" s="62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ht="18.75" customHeight="1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8.75" customHeight="1">
      <c r="A78" s="121"/>
      <c r="B78" s="261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ht="12.75" customHeight="1">
      <c r="A79" s="37"/>
      <c r="B79" s="123" t="s">
        <v>159</v>
      </c>
      <c r="C79" s="123"/>
      <c r="D79" s="123"/>
      <c r="E79" s="123"/>
      <c r="F79" s="123"/>
      <c r="G79" s="123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ht="12.75" customHeight="1">
      <c r="A80" s="37"/>
      <c r="B80" s="123" t="s">
        <v>160</v>
      </c>
      <c r="C80" s="123"/>
      <c r="D80" s="123"/>
      <c r="E80" s="123"/>
      <c r="F80" s="123"/>
      <c r="G80" s="12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1:32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1:32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1:32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1:32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1:32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1:32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1:32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1:32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1:32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1:32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1:32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1:32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1:32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1:32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1:32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1:32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1:32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1:32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1:32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1:32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1:32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1:32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1:32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1:32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1:32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1:32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1:32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1:32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1:32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1:32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1:32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1:32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1:32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2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1:32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1:32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1:32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1:32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1:32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2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1:32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1:32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1:32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1:32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2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1:32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1:32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1:32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1:32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1:32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1:32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1:32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1:32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1:32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1:32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1:32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1:32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1:32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1:32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1:32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1:32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1:32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1:32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1:32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1:32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1:32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32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1:32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1:32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1:32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32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1:32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1:32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</row>
    <row r="217" spans="1:32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</row>
    <row r="218" spans="1:32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</row>
    <row r="219" spans="1:32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</row>
    <row r="220" spans="1:32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</row>
    <row r="221" spans="1:32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</row>
    <row r="222" spans="1:32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</row>
    <row r="223" spans="1:32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</row>
    <row r="224" spans="1:32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1:32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1:32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1:32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1:32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1:32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1:32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1:32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1:32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1:32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1:32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1:32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1:32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</row>
    <row r="237" spans="1:32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</row>
    <row r="238" spans="1:32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</row>
    <row r="239" spans="1:32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</row>
    <row r="240" spans="1:32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</row>
    <row r="241" spans="1:32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</row>
    <row r="242" spans="1:32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</row>
    <row r="243" spans="1:32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</row>
    <row r="244" spans="1:32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</row>
    <row r="245" spans="1:32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</row>
    <row r="246" spans="1:32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</row>
    <row r="247" spans="1:32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1:32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1:32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1:32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1:32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1:32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</row>
    <row r="255" spans="1:32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</row>
    <row r="256" spans="1:32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</row>
    <row r="257" spans="1:32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</row>
    <row r="258" spans="1:32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</row>
    <row r="259" spans="1:32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</row>
    <row r="260" spans="1:32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</row>
    <row r="261" spans="1:32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</row>
    <row r="262" spans="1:32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</row>
    <row r="263" spans="1:32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</row>
    <row r="264" spans="1:32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</row>
    <row r="265" spans="1:32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</row>
    <row r="266" spans="1:32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</row>
    <row r="267" spans="1:32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</row>
    <row r="268" spans="1:32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</row>
    <row r="269" spans="1:32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1:32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1:32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1:32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</row>
    <row r="273" spans="1:32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</row>
    <row r="274" spans="1:32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</row>
    <row r="275" spans="1:32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</row>
    <row r="276" spans="1:32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</row>
    <row r="277" spans="1:32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</row>
    <row r="278" spans="1:32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</row>
    <row r="279" spans="1:32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</row>
    <row r="280" spans="1:32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</row>
    <row r="281" spans="1:32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</row>
    <row r="282" spans="1:32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</row>
    <row r="283" spans="1:32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</row>
    <row r="284" spans="1:32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</row>
    <row r="285" spans="1:32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</row>
    <row r="286" spans="1:32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</row>
    <row r="287" spans="1:32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</row>
    <row r="288" spans="1:32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</row>
    <row r="289" spans="1:32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</row>
    <row r="290" spans="1:32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</row>
    <row r="291" spans="1:32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</row>
    <row r="292" spans="1:32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</row>
    <row r="293" spans="1:32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</row>
    <row r="294" spans="1:32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2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</row>
    <row r="296" spans="1:32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</row>
    <row r="297" spans="1:32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</row>
    <row r="298" spans="1:32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</row>
    <row r="299" spans="1:32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</row>
    <row r="300" spans="1:32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</row>
    <row r="301" spans="1:32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</row>
    <row r="302" spans="1:32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</row>
    <row r="303" spans="1:32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</row>
    <row r="304" spans="1:32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</row>
    <row r="305" spans="1:32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</row>
    <row r="306" spans="1:32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</row>
    <row r="307" spans="1:32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</row>
    <row r="308" spans="1:32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</row>
    <row r="309" spans="1:32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</row>
    <row r="310" spans="1:32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</row>
    <row r="311" spans="1:32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</row>
    <row r="312" spans="1:32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</row>
    <row r="313" spans="1:32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</row>
    <row r="314" spans="1:32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</row>
    <row r="315" spans="1:32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</row>
    <row r="316" spans="1:32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</row>
    <row r="317" spans="1:32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</row>
    <row r="318" spans="1:32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</row>
    <row r="319" spans="1:32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</row>
    <row r="320" spans="1:32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</row>
    <row r="321" spans="1:32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</row>
    <row r="322" spans="1:32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</row>
    <row r="323" spans="1:32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</row>
    <row r="324" spans="1:32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</row>
    <row r="325" spans="1:32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</row>
    <row r="326" spans="1:32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</row>
    <row r="327" spans="1:32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</row>
    <row r="328" spans="1:32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</row>
    <row r="329" spans="1:32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</row>
    <row r="330" spans="1:32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</row>
    <row r="331" spans="1:32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</row>
    <row r="332" spans="1:32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</row>
    <row r="333" spans="1:32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</row>
    <row r="334" spans="1:32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</row>
    <row r="335" spans="1:32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</row>
    <row r="336" spans="1:32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</row>
    <row r="337" spans="1:32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</row>
    <row r="338" spans="1:32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</row>
    <row r="339" spans="1:32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</row>
    <row r="340" spans="1:32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</row>
    <row r="341" spans="1:32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1:32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</row>
    <row r="343" spans="1:32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</row>
    <row r="344" spans="1:32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1:32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  <row r="346" spans="1:32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</row>
    <row r="347" spans="1:32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</row>
    <row r="348" spans="1:32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</row>
    <row r="349" spans="1:32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</row>
    <row r="350" spans="1:32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</row>
    <row r="351" spans="1:32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</row>
    <row r="352" spans="1:32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</row>
    <row r="353" spans="1:32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</row>
    <row r="354" spans="1:32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</row>
    <row r="355" spans="1:32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</row>
    <row r="356" spans="1:32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</row>
    <row r="357" spans="1:32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</row>
    <row r="358" spans="1:32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</row>
    <row r="359" spans="1:32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</row>
    <row r="360" spans="1:32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</row>
    <row r="361" spans="1:32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</row>
    <row r="362" spans="1:32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</row>
    <row r="363" spans="1:32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</row>
    <row r="364" spans="1:32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</row>
    <row r="365" spans="1:32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</row>
    <row r="366" spans="1:32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</row>
    <row r="367" spans="1:32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</row>
    <row r="368" spans="1:32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</row>
    <row r="369" spans="1:32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</row>
    <row r="370" spans="1:32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</row>
    <row r="371" spans="1:32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</row>
    <row r="372" spans="1:32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</row>
    <row r="373" spans="1:32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</row>
    <row r="374" spans="1:32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</row>
    <row r="375" spans="1:32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</row>
    <row r="376" spans="1:32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</row>
    <row r="377" spans="1:32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</row>
    <row r="378" spans="1:32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</row>
    <row r="379" spans="1:32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</row>
    <row r="380" spans="1:32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</row>
    <row r="381" spans="1:32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</row>
    <row r="382" spans="1:32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</row>
    <row r="383" spans="1:32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</row>
    <row r="384" spans="1:32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</row>
    <row r="385" spans="1:32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</row>
    <row r="386" spans="1:32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</row>
    <row r="387" spans="1:32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</row>
    <row r="388" spans="1:32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</row>
    <row r="389" spans="1:32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</row>
    <row r="390" spans="1:32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</row>
    <row r="391" spans="1:32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</row>
    <row r="392" spans="1:32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</row>
    <row r="393" spans="1:32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</row>
    <row r="394" spans="1:32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</row>
    <row r="395" spans="1:32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</row>
    <row r="396" spans="1:32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</row>
    <row r="397" spans="1:32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</row>
    <row r="398" spans="1:32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</row>
    <row r="399" spans="1:32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</row>
    <row r="400" spans="1:32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</row>
    <row r="401" spans="1:32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</row>
    <row r="402" spans="1:32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</row>
    <row r="403" spans="1:32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</row>
    <row r="404" spans="1:32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</row>
    <row r="405" spans="1:32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</row>
    <row r="406" spans="1:32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</row>
    <row r="407" spans="1:32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</row>
    <row r="408" spans="1:32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</row>
    <row r="409" spans="1:32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</row>
    <row r="410" spans="1:32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</row>
    <row r="411" spans="1:32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</row>
    <row r="412" spans="1:32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</row>
    <row r="413" spans="1:32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</row>
    <row r="414" spans="1:32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</row>
    <row r="415" spans="1:32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</row>
    <row r="416" spans="1:32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</row>
    <row r="417" spans="1:32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</row>
    <row r="418" spans="1:32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</row>
    <row r="419" spans="1:32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</row>
    <row r="420" spans="1:32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</row>
    <row r="421" spans="1:32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</row>
    <row r="422" spans="1:32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</row>
    <row r="423" spans="1:32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</row>
    <row r="424" spans="1:32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</row>
    <row r="425" spans="1:32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</row>
    <row r="426" spans="1:32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</row>
    <row r="427" spans="1:32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</row>
    <row r="428" spans="1:32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</row>
    <row r="429" spans="1:32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</row>
    <row r="430" spans="1:32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</row>
    <row r="431" spans="1:32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</row>
    <row r="432" spans="1:32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</row>
    <row r="433" spans="1:32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</row>
    <row r="434" spans="1:32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</row>
    <row r="435" spans="1:32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</row>
    <row r="436" spans="1:32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</row>
    <row r="437" spans="1:32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</row>
    <row r="438" spans="1:32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</row>
    <row r="439" spans="1:32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</row>
    <row r="440" spans="1:32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</row>
    <row r="441" spans="1:32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</row>
    <row r="442" spans="1:32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</row>
    <row r="443" spans="1:32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</row>
    <row r="444" spans="1:32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</row>
    <row r="445" spans="1:32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</row>
    <row r="446" spans="1:32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</row>
    <row r="447" spans="1:32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</row>
    <row r="448" spans="1:32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</row>
    <row r="449" spans="1:32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</row>
    <row r="450" spans="1:32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</row>
    <row r="451" spans="1:32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</row>
    <row r="452" spans="1:32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</row>
    <row r="453" spans="1:32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</row>
    <row r="454" spans="1:32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</row>
    <row r="455" spans="1:32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</row>
    <row r="456" spans="1:32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</row>
    <row r="457" spans="1:32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</row>
    <row r="458" spans="1:32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</row>
    <row r="459" spans="1:32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</row>
    <row r="460" spans="1:32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</row>
    <row r="461" spans="1:32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</row>
    <row r="462" spans="1:32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</row>
    <row r="463" spans="1:32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</row>
    <row r="464" spans="1:32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</row>
    <row r="465" spans="1:32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</row>
    <row r="466" spans="1:32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</row>
    <row r="467" spans="1:32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</row>
    <row r="468" spans="1:32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</row>
    <row r="469" spans="1:32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</row>
    <row r="470" spans="1:32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</row>
    <row r="471" spans="1:32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</row>
    <row r="472" spans="1:32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</row>
    <row r="473" spans="1:32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</row>
    <row r="474" spans="1:32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</row>
    <row r="475" spans="1:32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</row>
    <row r="476" spans="1:32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</row>
    <row r="477" spans="1:32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</row>
    <row r="478" spans="1:32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</row>
    <row r="479" spans="1:32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</row>
    <row r="480" spans="1:32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</row>
    <row r="481" spans="1:32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</row>
    <row r="482" spans="1:32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</row>
    <row r="483" spans="1:32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</row>
    <row r="484" spans="1:32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</row>
    <row r="485" spans="1:32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</row>
    <row r="486" spans="1:32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</row>
    <row r="487" spans="1:32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</row>
    <row r="488" spans="1:32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</row>
    <row r="489" spans="1:32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</row>
    <row r="490" spans="1:32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</row>
    <row r="491" spans="1:32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</row>
    <row r="492" spans="1:32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</row>
    <row r="493" spans="1:32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</row>
    <row r="494" spans="1:32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</row>
    <row r="495" spans="1:32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</row>
    <row r="496" spans="1:32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</row>
    <row r="497" spans="1:32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</row>
    <row r="498" spans="1:32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</row>
    <row r="499" spans="1:32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</row>
    <row r="500" spans="1:32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</row>
    <row r="501" spans="1:32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</row>
    <row r="502" spans="1:32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</row>
    <row r="503" spans="1:32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</row>
    <row r="504" spans="1:32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</row>
    <row r="505" spans="1:32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</row>
    <row r="506" spans="1:32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</row>
    <row r="507" spans="1:32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</row>
    <row r="508" spans="1:32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</row>
    <row r="509" spans="1:32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</row>
    <row r="510" spans="1:32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</row>
    <row r="511" spans="1:32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</row>
    <row r="512" spans="1:32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</row>
    <row r="513" spans="1:32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</row>
    <row r="514" spans="1:32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</row>
    <row r="515" spans="1:32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</row>
    <row r="516" spans="1:32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</row>
    <row r="517" spans="1:32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</row>
    <row r="518" spans="1:32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</row>
    <row r="519" spans="1:32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</row>
    <row r="520" spans="1:32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</row>
    <row r="521" spans="1:32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</row>
    <row r="522" spans="1:32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</row>
    <row r="523" spans="1:32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</row>
    <row r="524" spans="1:32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</row>
    <row r="525" spans="1:32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</row>
    <row r="526" spans="1:32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</row>
    <row r="527" spans="1:32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</row>
    <row r="528" spans="1:32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</row>
    <row r="529" spans="1:32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</row>
    <row r="530" spans="1:32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</row>
    <row r="531" spans="1:32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</row>
    <row r="532" spans="1:32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</row>
    <row r="533" spans="1:32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</row>
    <row r="534" spans="1:32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</row>
    <row r="535" spans="1:32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</row>
    <row r="536" spans="1:32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</row>
    <row r="537" spans="1:32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</row>
    <row r="538" spans="1:32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</row>
    <row r="539" spans="1:32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</row>
    <row r="540" spans="1:32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</row>
    <row r="541" spans="1:32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</row>
    <row r="542" spans="1:32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</row>
    <row r="543" spans="1:32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</row>
    <row r="544" spans="1:32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</row>
    <row r="545" spans="1:32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</row>
    <row r="546" spans="1:32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</row>
    <row r="547" spans="1:32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</row>
    <row r="548" spans="1:32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</row>
    <row r="549" spans="1:32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</row>
    <row r="550" spans="1:32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</row>
    <row r="551" spans="1:32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</row>
    <row r="552" spans="1:32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</row>
    <row r="553" spans="1:32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</row>
    <row r="554" spans="1:32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</row>
    <row r="555" spans="1:32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</row>
    <row r="556" spans="1:32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</row>
    <row r="557" spans="1:32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</row>
    <row r="558" spans="1:32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</row>
    <row r="559" spans="1:32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</row>
    <row r="560" spans="1:32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</row>
    <row r="561" spans="1:32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</row>
    <row r="562" spans="1:32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</row>
    <row r="563" spans="1:32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</row>
    <row r="564" spans="1:32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</row>
    <row r="565" spans="1:32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</row>
    <row r="566" spans="1:32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</row>
    <row r="567" spans="1:32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</row>
    <row r="568" spans="1:32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</row>
    <row r="569" spans="1:32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</row>
    <row r="570" spans="1:32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</row>
    <row r="571" spans="1:32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</row>
    <row r="572" spans="1:32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</row>
    <row r="573" spans="1:32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</row>
    <row r="574" spans="1:32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</row>
    <row r="575" spans="1:32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</row>
    <row r="576" spans="1:32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</row>
    <row r="577" spans="1:32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</row>
    <row r="578" spans="1:32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</row>
    <row r="579" spans="1:32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</row>
    <row r="580" spans="1:32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</row>
    <row r="581" spans="1:32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</row>
    <row r="582" spans="1:32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</row>
    <row r="583" spans="1:32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</row>
    <row r="584" spans="1:32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</row>
    <row r="585" spans="1:32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2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</row>
    <row r="587" spans="1:32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</row>
    <row r="588" spans="1:32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</row>
    <row r="589" spans="1:32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</row>
    <row r="590" spans="1:32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</row>
    <row r="591" spans="1:32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</row>
    <row r="592" spans="1:32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</row>
    <row r="593" spans="1:32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</row>
    <row r="594" spans="1:32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</row>
    <row r="595" spans="1:32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</row>
    <row r="596" spans="1:32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</row>
    <row r="597" spans="1:32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</row>
    <row r="598" spans="1:32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</row>
    <row r="599" spans="1:32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</row>
    <row r="600" spans="1:32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</row>
    <row r="601" spans="1:32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</row>
    <row r="602" spans="1:32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</row>
    <row r="603" spans="1:32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</row>
    <row r="604" spans="1:32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</row>
    <row r="605" spans="1:32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</row>
    <row r="606" spans="1:32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</row>
    <row r="607" spans="1:32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</row>
    <row r="608" spans="1:32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</row>
    <row r="609" spans="1:32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</row>
    <row r="610" spans="1:32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</row>
    <row r="611" spans="1:32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</row>
    <row r="612" spans="1:32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</row>
    <row r="613" spans="1:32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</row>
    <row r="614" spans="1:32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</row>
    <row r="615" spans="1:32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</row>
    <row r="616" spans="1:32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</row>
    <row r="617" spans="1:32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</row>
    <row r="618" spans="1:32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</row>
    <row r="619" spans="1:32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</row>
    <row r="620" spans="1:32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</row>
    <row r="621" spans="1:32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</row>
    <row r="622" spans="1:32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</row>
    <row r="623" spans="1:32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</row>
    <row r="624" spans="1:32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</row>
    <row r="625" spans="1:32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</row>
    <row r="626" spans="1:32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</row>
    <row r="627" spans="1:32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</row>
    <row r="628" spans="1:32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</row>
    <row r="629" spans="1:32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</row>
    <row r="630" spans="1:32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</row>
    <row r="631" spans="1:32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</row>
    <row r="632" spans="1:32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</row>
    <row r="633" spans="1:32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</row>
    <row r="634" spans="1:32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</row>
    <row r="635" spans="1:32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</row>
    <row r="636" spans="1:32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</row>
    <row r="637" spans="1:32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</row>
    <row r="638" spans="1:32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</row>
    <row r="639" spans="1:32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</row>
    <row r="640" spans="1:32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</row>
    <row r="641" spans="1:32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</row>
    <row r="642" spans="1:32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</row>
    <row r="643" spans="1:32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</row>
    <row r="644" spans="1:32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</row>
    <row r="645" spans="1:32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</row>
    <row r="646" spans="1:32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</row>
    <row r="647" spans="1:32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</row>
    <row r="648" spans="1:32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</row>
    <row r="649" spans="1:32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</row>
    <row r="650" spans="1:32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</row>
    <row r="651" spans="1:32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</row>
    <row r="652" spans="1:32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</row>
    <row r="653" spans="1:32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</row>
    <row r="654" spans="1:32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</row>
    <row r="655" spans="1:32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</row>
    <row r="656" spans="1:32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</row>
    <row r="657" spans="1:32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</row>
    <row r="658" spans="1:32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</row>
    <row r="659" spans="1:32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</row>
    <row r="660" spans="1:32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</row>
    <row r="661" spans="1:32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</row>
    <row r="662" spans="1:32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</row>
    <row r="663" spans="1:32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</row>
    <row r="664" spans="1:32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</row>
    <row r="665" spans="1:32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</row>
    <row r="666" spans="1:32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</row>
    <row r="667" spans="1:32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</row>
    <row r="668" spans="1:32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</row>
    <row r="669" spans="1:32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</row>
    <row r="670" spans="1:32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</row>
    <row r="671" spans="1:32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</row>
    <row r="672" spans="1:32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</row>
    <row r="673" spans="1:32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</row>
    <row r="674" spans="1:32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</row>
    <row r="675" spans="1:32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</row>
    <row r="676" spans="1:32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</row>
    <row r="677" spans="1:32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</row>
    <row r="678" spans="1:32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</row>
    <row r="679" spans="1:32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</row>
    <row r="680" spans="1:32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</row>
    <row r="681" spans="1:32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</row>
    <row r="682" spans="1:32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</row>
    <row r="683" spans="1:32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</row>
    <row r="684" spans="1:32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</row>
    <row r="685" spans="1:32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</row>
    <row r="686" spans="1:32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</row>
    <row r="687" spans="1:32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</row>
    <row r="688" spans="1:32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</row>
    <row r="689" spans="1:32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</row>
    <row r="690" spans="1:32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</row>
    <row r="691" spans="1:32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</row>
    <row r="692" spans="1:32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</row>
    <row r="693" spans="1:32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</row>
    <row r="694" spans="1:32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2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</row>
    <row r="696" spans="1:32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</row>
    <row r="697" spans="1:32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</row>
    <row r="698" spans="1:32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</row>
    <row r="699" spans="1:32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</row>
    <row r="700" spans="1:32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</row>
    <row r="701" spans="1:32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</row>
    <row r="702" spans="1:32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</row>
    <row r="703" spans="1:32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</row>
    <row r="704" spans="1:32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</row>
    <row r="705" spans="1:32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</row>
    <row r="706" spans="1:32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</row>
    <row r="707" spans="1:32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</row>
    <row r="708" spans="1:32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</row>
    <row r="709" spans="1:32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</row>
    <row r="710" spans="1:32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</row>
    <row r="711" spans="1:32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</row>
    <row r="712" spans="1:32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</row>
    <row r="713" spans="1:32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</row>
    <row r="714" spans="1:32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</row>
    <row r="715" spans="1:32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</row>
    <row r="716" spans="1:32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</row>
    <row r="717" spans="1:32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</row>
    <row r="718" spans="1:32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</row>
    <row r="719" spans="1:32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</row>
    <row r="720" spans="1:32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</row>
    <row r="721" spans="1:32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</row>
    <row r="722" spans="1:32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</row>
    <row r="723" spans="1:32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</row>
    <row r="724" spans="1:32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</row>
    <row r="725" spans="1:32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</row>
    <row r="726" spans="1:32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</row>
    <row r="727" spans="1:32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</row>
    <row r="728" spans="1:32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</row>
    <row r="729" spans="1:32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</row>
    <row r="730" spans="1:32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</row>
    <row r="731" spans="1:32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</row>
    <row r="732" spans="1:32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</row>
    <row r="733" spans="1:32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</row>
    <row r="734" spans="1:32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</row>
    <row r="735" spans="1:32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</row>
    <row r="736" spans="1:32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</row>
    <row r="737" spans="1:32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</row>
    <row r="738" spans="1:32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</row>
    <row r="739" spans="1:32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</row>
    <row r="740" spans="1:32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</row>
    <row r="741" spans="1:32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</row>
    <row r="742" spans="1:32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</row>
    <row r="743" spans="1:32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</row>
    <row r="744" spans="1:32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</row>
    <row r="745" spans="1:32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</row>
    <row r="746" spans="1:32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</row>
    <row r="747" spans="1:32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</row>
    <row r="748" spans="1:32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</row>
    <row r="749" spans="1:32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</row>
    <row r="750" spans="1:32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</row>
    <row r="751" spans="1:32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</row>
    <row r="752" spans="1:32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</row>
    <row r="753" spans="1:32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</row>
    <row r="754" spans="1:32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</row>
    <row r="755" spans="1:32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</row>
    <row r="756" spans="1:32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</row>
    <row r="757" spans="1:32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</row>
    <row r="758" spans="1:32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</row>
    <row r="759" spans="1:32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</row>
    <row r="760" spans="1:32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</row>
    <row r="761" spans="1:32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</row>
    <row r="762" spans="1:32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</row>
    <row r="763" spans="1:32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</row>
    <row r="764" spans="1:32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</row>
    <row r="765" spans="1:32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</row>
    <row r="766" spans="1:32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</row>
    <row r="767" spans="1:32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</row>
    <row r="768" spans="1:32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</row>
    <row r="769" spans="1:32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</row>
    <row r="770" spans="1:32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</row>
    <row r="771" spans="1:32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</row>
    <row r="772" spans="1:32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</row>
    <row r="773" spans="1:32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</row>
    <row r="774" spans="1:32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</row>
    <row r="775" spans="1:32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</row>
    <row r="776" spans="1:32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</row>
    <row r="777" spans="1:32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</row>
    <row r="778" spans="1:32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</row>
    <row r="779" spans="1:32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</row>
    <row r="780" spans="1:32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</row>
    <row r="781" spans="1:32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</row>
    <row r="782" spans="1:32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</row>
    <row r="783" spans="1:32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</row>
    <row r="784" spans="1:32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</row>
    <row r="785" spans="1:32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</row>
    <row r="786" spans="1:32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</row>
    <row r="787" spans="1:32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</row>
    <row r="788" spans="1:32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</row>
    <row r="789" spans="1:32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</row>
    <row r="790" spans="1:32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</row>
    <row r="791" spans="1:32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</row>
    <row r="792" spans="1:32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</row>
    <row r="793" spans="1:32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</row>
    <row r="794" spans="1:32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</row>
    <row r="795" spans="1:32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</row>
    <row r="796" spans="1:32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</row>
    <row r="797" spans="1:32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</row>
    <row r="798" spans="1:32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</row>
    <row r="799" spans="1:32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</row>
    <row r="800" spans="1:32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</row>
    <row r="801" spans="1:32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</row>
    <row r="802" spans="1:32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</row>
    <row r="803" spans="1:32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</row>
    <row r="804" spans="1:32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</row>
    <row r="805" spans="1:32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</row>
    <row r="806" spans="1:32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</row>
    <row r="807" spans="1:32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</row>
    <row r="808" spans="1:32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</row>
    <row r="809" spans="1:32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2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</row>
    <row r="811" spans="1:32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</row>
    <row r="812" spans="1:32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</row>
    <row r="813" spans="1:32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</row>
    <row r="814" spans="1:32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</row>
    <row r="815" spans="1:32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</row>
    <row r="816" spans="1:32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</row>
    <row r="817" spans="1:32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</row>
    <row r="818" spans="1:32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</row>
    <row r="819" spans="1:32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</row>
    <row r="820" spans="1:32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</row>
    <row r="821" spans="1:32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</row>
    <row r="822" spans="1:32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</row>
    <row r="823" spans="1:32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</row>
    <row r="824" spans="1:32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</row>
    <row r="825" spans="1:32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</row>
    <row r="826" spans="1:32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</row>
    <row r="827" spans="1:32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</row>
    <row r="828" spans="1:32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</row>
    <row r="829" spans="1:32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</row>
    <row r="830" spans="1:32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1:32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</row>
    <row r="832" spans="1:32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</row>
    <row r="833" spans="1:32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</row>
    <row r="834" spans="1:32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</row>
    <row r="835" spans="1:32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</row>
    <row r="836" spans="1:32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</row>
    <row r="837" spans="1:32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</row>
    <row r="838" spans="1:32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</row>
    <row r="839" spans="1:32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</row>
    <row r="840" spans="1:32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</row>
    <row r="841" spans="1:32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</row>
    <row r="842" spans="1:32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</row>
    <row r="843" spans="1:32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</row>
    <row r="844" spans="1:32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</row>
    <row r="845" spans="1:32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</row>
    <row r="846" spans="1:32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</row>
    <row r="847" spans="1:32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</row>
    <row r="848" spans="1:32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</row>
    <row r="849" spans="1:32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</row>
    <row r="850" spans="1:32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</row>
    <row r="851" spans="1:32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</row>
    <row r="852" spans="1:32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</row>
    <row r="853" spans="1:32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</row>
    <row r="854" spans="1:32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</row>
    <row r="855" spans="1:32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</row>
    <row r="856" spans="1:32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</row>
    <row r="857" spans="1:32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</row>
    <row r="858" spans="1:32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</row>
    <row r="859" spans="1:32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</row>
    <row r="860" spans="1:32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</row>
    <row r="861" spans="1:32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</row>
    <row r="862" spans="1:32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</row>
    <row r="863" spans="1:32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</row>
    <row r="864" spans="1:32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</row>
    <row r="865" spans="1:32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</row>
    <row r="866" spans="1:32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</row>
    <row r="867" spans="1:32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</row>
    <row r="868" spans="1:32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</row>
    <row r="869" spans="1:32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</row>
    <row r="870" spans="1:32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</row>
    <row r="871" spans="1:32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</row>
    <row r="872" spans="1:32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</row>
    <row r="873" spans="1:32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</row>
    <row r="874" spans="1:32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</row>
    <row r="875" spans="1:32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</row>
    <row r="876" spans="1:32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</row>
    <row r="877" spans="1:32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</row>
    <row r="878" spans="1:32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</row>
    <row r="879" spans="1:32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</row>
    <row r="880" spans="1:32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</row>
    <row r="881" spans="1:32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</row>
    <row r="882" spans="1:32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</row>
    <row r="883" spans="1:32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</row>
    <row r="884" spans="1:32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</row>
    <row r="885" spans="1:32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</row>
    <row r="886" spans="1:32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</row>
    <row r="887" spans="1:32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</row>
    <row r="888" spans="1:32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</row>
    <row r="889" spans="1:32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</row>
    <row r="890" spans="1:32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</row>
    <row r="891" spans="1:32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</row>
    <row r="892" spans="1:32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</row>
    <row r="893" spans="1:32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</row>
    <row r="894" spans="1:32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</row>
    <row r="895" spans="1:32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</row>
    <row r="896" spans="1:32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</row>
    <row r="897" spans="1:32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</row>
    <row r="898" spans="1:32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</row>
    <row r="899" spans="1:32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</row>
    <row r="900" spans="1:32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</row>
    <row r="901" spans="1:32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</row>
    <row r="902" spans="1:32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</row>
    <row r="903" spans="1:32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</row>
    <row r="904" spans="1:32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</row>
    <row r="905" spans="1:32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</row>
    <row r="906" spans="1:32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</row>
    <row r="907" spans="1:32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</row>
    <row r="908" spans="1:32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</row>
    <row r="909" spans="1:32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</row>
    <row r="910" spans="1:32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</row>
    <row r="911" spans="1:32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</row>
    <row r="912" spans="1:32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</row>
    <row r="913" spans="1:32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</row>
    <row r="914" spans="1:32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</row>
    <row r="915" spans="1:32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</row>
    <row r="916" spans="1:32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</row>
    <row r="917" spans="1:32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</row>
    <row r="918" spans="1:32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</row>
    <row r="919" spans="1:32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</row>
    <row r="920" spans="1:32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</row>
    <row r="921" spans="1:32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</row>
    <row r="922" spans="1:32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</row>
    <row r="923" spans="1:32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</row>
    <row r="924" spans="1:32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2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</row>
    <row r="926" spans="1:32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</row>
    <row r="927" spans="1:32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</row>
    <row r="928" spans="1:32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</row>
    <row r="929" spans="1:32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</row>
    <row r="930" spans="1:32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</row>
    <row r="931" spans="1:32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</row>
    <row r="932" spans="1:32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</row>
    <row r="933" spans="1:32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</row>
    <row r="934" spans="1:32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</row>
    <row r="935" spans="1:32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</row>
    <row r="936" spans="1:32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</row>
    <row r="937" spans="1:32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</row>
    <row r="938" spans="1:32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</row>
    <row r="939" spans="1:32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</row>
    <row r="940" spans="1:32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</row>
    <row r="941" spans="1:32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</row>
    <row r="942" spans="1:32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</row>
    <row r="943" spans="1:32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</row>
    <row r="944" spans="1:32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</row>
    <row r="945" spans="1:32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</row>
    <row r="946" spans="1:32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</row>
    <row r="947" spans="1:32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</row>
    <row r="948" spans="1:32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</row>
    <row r="949" spans="1:32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</row>
    <row r="950" spans="1:32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</row>
    <row r="951" spans="1:32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</row>
    <row r="952" spans="1:32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</row>
    <row r="953" spans="1:32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</row>
    <row r="954" spans="1:32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</row>
    <row r="955" spans="1:32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</row>
    <row r="956" spans="1:32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</row>
    <row r="957" spans="1:32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</row>
    <row r="958" spans="1:32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</row>
    <row r="959" spans="1:32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</row>
    <row r="960" spans="1:32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</row>
    <row r="961" spans="1:32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</row>
    <row r="962" spans="1:32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</row>
    <row r="963" spans="1:32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</row>
    <row r="964" spans="1:32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</row>
    <row r="965" spans="1:32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</row>
    <row r="966" spans="1:32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</row>
    <row r="967" spans="1:32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</row>
    <row r="968" spans="1:32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</row>
    <row r="969" spans="1:32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</row>
    <row r="970" spans="1:32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</row>
    <row r="971" spans="1:32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</row>
    <row r="972" spans="1:32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</row>
    <row r="973" spans="1:32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</row>
    <row r="974" spans="1:32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</row>
    <row r="975" spans="1:32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</row>
    <row r="976" spans="1:32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</row>
    <row r="977" spans="1:32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</row>
    <row r="978" spans="1:32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</row>
    <row r="979" spans="1:32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</row>
    <row r="980" spans="1:32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</row>
    <row r="981" spans="1:32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</row>
    <row r="982" spans="1:32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</row>
    <row r="983" spans="1:32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</row>
    <row r="984" spans="1:32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</row>
    <row r="985" spans="1:32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</row>
    <row r="986" spans="1:32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</row>
    <row r="987" spans="1:32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</row>
    <row r="988" spans="1:32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</row>
    <row r="989" spans="1:32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</row>
    <row r="990" spans="1:32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</row>
    <row r="991" spans="1:32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</row>
    <row r="992" spans="1:32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</row>
    <row r="993" spans="1:32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</row>
    <row r="994" spans="1:32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</row>
    <row r="995" spans="1:32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</row>
    <row r="996" spans="1:32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</row>
    <row r="997" spans="1:32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</row>
    <row r="998" spans="1:32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</row>
    <row r="999" spans="1:32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</row>
    <row r="1000" spans="1:32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</row>
    <row r="1001" spans="1:32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</row>
    <row r="1002" spans="1:32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</row>
    <row r="1003" spans="1:32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</row>
    <row r="1004" spans="1:32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</row>
    <row r="1005" spans="1:32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</row>
    <row r="1006" spans="1:32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</row>
    <row r="1007" spans="1:32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</row>
    <row r="1008" spans="1:32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</row>
    <row r="1009" spans="1:32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</row>
    <row r="1010" spans="1:32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</row>
    <row r="1011" spans="1:32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</row>
    <row r="1012" spans="1:32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</row>
    <row r="1013" spans="1:32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</row>
    <row r="1014" spans="1:32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</row>
  </sheetData>
  <mergeCells count="12">
    <mergeCell ref="B78:L78"/>
    <mergeCell ref="K7:K9"/>
    <mergeCell ref="L7:L9"/>
    <mergeCell ref="K1:L1"/>
    <mergeCell ref="K2:L2"/>
    <mergeCell ref="K3:L3"/>
    <mergeCell ref="A7:A9"/>
    <mergeCell ref="B7:B9"/>
    <mergeCell ref="B4:L4"/>
    <mergeCell ref="A5:L5"/>
    <mergeCell ref="E7:E9"/>
    <mergeCell ref="J7:J9"/>
  </mergeCells>
  <phoneticPr fontId="0" type="noConversion"/>
  <pageMargins left="0.25" right="0.25" top="0.75" bottom="0.75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4"/>
  <sheetViews>
    <sheetView workbookViewId="0">
      <selection sqref="A1:N79"/>
    </sheetView>
  </sheetViews>
  <sheetFormatPr defaultColWidth="14.42578125" defaultRowHeight="15" customHeight="1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0.42578125" customWidth="1"/>
    <col min="6" max="7" width="10.85546875" customWidth="1"/>
    <col min="8" max="8" width="10.28515625" customWidth="1"/>
    <col min="9" max="11" width="11.5703125" customWidth="1"/>
    <col min="12" max="12" width="18.85546875" customWidth="1"/>
    <col min="13" max="13" width="11.28515625" customWidth="1"/>
    <col min="14" max="14" width="27" customWidth="1"/>
    <col min="15" max="34" width="8" customWidth="1"/>
  </cols>
  <sheetData>
    <row r="1" spans="1:34" ht="78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63" t="s">
        <v>163</v>
      </c>
      <c r="N1" s="242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42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263" t="s">
        <v>164</v>
      </c>
      <c r="N2" s="242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63" t="s">
        <v>161</v>
      </c>
      <c r="N3" s="264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.75" customHeight="1">
      <c r="A4" s="35"/>
      <c r="B4" s="260" t="s">
        <v>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8.75" customHeight="1">
      <c r="A5" s="260" t="s">
        <v>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9.5" customHeight="1" thickBot="1">
      <c r="A6" s="35"/>
      <c r="B6" s="40"/>
      <c r="C6" s="40"/>
      <c r="D6" s="40"/>
      <c r="E6" s="39" t="s">
        <v>4</v>
      </c>
      <c r="F6" s="39"/>
      <c r="G6" s="39"/>
      <c r="H6" s="40"/>
      <c r="I6" s="40"/>
      <c r="J6" s="40"/>
      <c r="K6" s="40"/>
      <c r="L6" s="40"/>
      <c r="M6" s="40"/>
      <c r="N6" s="4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 customHeight="1">
      <c r="A7" s="258" t="s">
        <v>5</v>
      </c>
      <c r="B7" s="259" t="s">
        <v>6</v>
      </c>
      <c r="C7" s="41" t="s">
        <v>122</v>
      </c>
      <c r="D7" s="41"/>
      <c r="E7" s="259" t="s">
        <v>123</v>
      </c>
      <c r="F7" s="41"/>
      <c r="G7" s="41"/>
      <c r="H7" s="41"/>
      <c r="I7" s="41"/>
      <c r="J7" s="41"/>
      <c r="K7" s="41"/>
      <c r="L7" s="259" t="s">
        <v>8</v>
      </c>
      <c r="M7" s="259" t="s">
        <v>9</v>
      </c>
      <c r="N7" s="262" t="s">
        <v>10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2.75" customHeight="1">
      <c r="A8" s="246"/>
      <c r="B8" s="249"/>
      <c r="C8" s="42" t="s">
        <v>124</v>
      </c>
      <c r="D8" s="42"/>
      <c r="E8" s="249"/>
      <c r="F8" s="42"/>
      <c r="G8" s="42"/>
      <c r="H8" s="43"/>
      <c r="I8" s="43"/>
      <c r="J8" s="43"/>
      <c r="K8" s="43"/>
      <c r="L8" s="249"/>
      <c r="M8" s="249"/>
      <c r="N8" s="253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55.5" customHeight="1">
      <c r="A9" s="247"/>
      <c r="B9" s="250"/>
      <c r="C9" s="44" t="s">
        <v>125</v>
      </c>
      <c r="D9" s="45">
        <v>44601</v>
      </c>
      <c r="E9" s="250"/>
      <c r="F9" s="46">
        <v>44632</v>
      </c>
      <c r="G9" s="47" t="s">
        <v>123</v>
      </c>
      <c r="H9" s="124">
        <v>44671</v>
      </c>
      <c r="I9" s="48" t="str">
        <f t="shared" ref="I9:I25" si="0">G9</f>
        <v>Всього</v>
      </c>
      <c r="J9" s="131">
        <v>44734</v>
      </c>
      <c r="K9" s="48" t="s">
        <v>123</v>
      </c>
      <c r="L9" s="250"/>
      <c r="M9" s="250"/>
      <c r="N9" s="254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.75" customHeigh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48">
        <v>9</v>
      </c>
      <c r="J10" s="43">
        <v>10</v>
      </c>
      <c r="K10" s="43">
        <v>11</v>
      </c>
      <c r="L10" s="50">
        <v>12</v>
      </c>
      <c r="M10" s="50">
        <v>13</v>
      </c>
      <c r="N10" s="51">
        <v>14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1.25" customHeight="1">
      <c r="A11" s="52">
        <v>1</v>
      </c>
      <c r="B11" s="53" t="s">
        <v>11</v>
      </c>
      <c r="C11" s="54"/>
      <c r="D11" s="54"/>
      <c r="E11" s="54"/>
      <c r="F11" s="54"/>
      <c r="G11" s="54"/>
      <c r="H11" s="54"/>
      <c r="I11" s="48"/>
      <c r="J11" s="129"/>
      <c r="K11" s="129"/>
      <c r="L11" s="54"/>
      <c r="M11" s="54"/>
      <c r="N11" s="55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33" customHeight="1">
      <c r="A12" s="56" t="s">
        <v>12</v>
      </c>
      <c r="B12" s="57" t="s">
        <v>13</v>
      </c>
      <c r="C12" s="58">
        <v>5703</v>
      </c>
      <c r="D12" s="58">
        <v>0</v>
      </c>
      <c r="E12" s="59">
        <f>E13+E14+E15+E16+E17+E18+E19+E20</f>
        <v>5703</v>
      </c>
      <c r="F12" s="60">
        <v>-1250</v>
      </c>
      <c r="G12" s="60">
        <v>4453</v>
      </c>
      <c r="H12" s="125">
        <v>0</v>
      </c>
      <c r="I12" s="98">
        <f t="shared" si="0"/>
        <v>4453</v>
      </c>
      <c r="J12" s="98">
        <v>0</v>
      </c>
      <c r="K12" s="98">
        <v>4453</v>
      </c>
      <c r="L12" s="61"/>
      <c r="M12" s="62"/>
      <c r="N12" s="61" t="s">
        <v>14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37.5" customHeight="1">
      <c r="A13" s="63" t="s">
        <v>15</v>
      </c>
      <c r="B13" s="64" t="s">
        <v>16</v>
      </c>
      <c r="C13" s="65">
        <v>650</v>
      </c>
      <c r="D13" s="65">
        <v>0</v>
      </c>
      <c r="E13" s="66">
        <v>650</v>
      </c>
      <c r="F13" s="60">
        <v>-650</v>
      </c>
      <c r="G13" s="60">
        <v>0</v>
      </c>
      <c r="H13" s="125">
        <v>0</v>
      </c>
      <c r="I13" s="98">
        <f t="shared" si="0"/>
        <v>0</v>
      </c>
      <c r="J13" s="98">
        <v>0</v>
      </c>
      <c r="K13" s="98">
        <v>0</v>
      </c>
      <c r="L13" s="61" t="s">
        <v>17</v>
      </c>
      <c r="M13" s="67">
        <v>44712</v>
      </c>
      <c r="N13" s="61" t="s">
        <v>14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24.75" customHeight="1">
      <c r="A14" s="63" t="s">
        <v>18</v>
      </c>
      <c r="B14" s="64" t="s">
        <v>19</v>
      </c>
      <c r="C14" s="65">
        <v>25</v>
      </c>
      <c r="D14" s="65">
        <v>0</v>
      </c>
      <c r="E14" s="66">
        <v>25</v>
      </c>
      <c r="F14" s="66">
        <v>0</v>
      </c>
      <c r="G14" s="66">
        <v>25</v>
      </c>
      <c r="H14" s="125">
        <v>0</v>
      </c>
      <c r="I14" s="98">
        <f t="shared" si="0"/>
        <v>25</v>
      </c>
      <c r="J14" s="98">
        <v>0</v>
      </c>
      <c r="K14" s="98">
        <v>25</v>
      </c>
      <c r="L14" s="61" t="s">
        <v>17</v>
      </c>
      <c r="M14" s="67">
        <v>44672</v>
      </c>
      <c r="N14" s="61" t="s">
        <v>14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1" customHeight="1">
      <c r="A15" s="63" t="s">
        <v>20</v>
      </c>
      <c r="B15" s="64" t="s">
        <v>21</v>
      </c>
      <c r="C15" s="65">
        <v>28</v>
      </c>
      <c r="D15" s="65">
        <v>0</v>
      </c>
      <c r="E15" s="66">
        <v>28</v>
      </c>
      <c r="F15" s="66">
        <v>28</v>
      </c>
      <c r="G15" s="66">
        <v>28</v>
      </c>
      <c r="H15" s="125">
        <v>0</v>
      </c>
      <c r="I15" s="98">
        <f t="shared" si="0"/>
        <v>28</v>
      </c>
      <c r="J15" s="98">
        <v>0</v>
      </c>
      <c r="K15" s="98">
        <v>28</v>
      </c>
      <c r="L15" s="61" t="s">
        <v>17</v>
      </c>
      <c r="M15" s="67">
        <v>44586</v>
      </c>
      <c r="N15" s="61" t="s">
        <v>14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9.5" customHeight="1">
      <c r="A16" s="63" t="s">
        <v>22</v>
      </c>
      <c r="B16" s="64" t="s">
        <v>23</v>
      </c>
      <c r="C16" s="65">
        <v>120</v>
      </c>
      <c r="D16" s="65">
        <v>0</v>
      </c>
      <c r="E16" s="66">
        <v>120</v>
      </c>
      <c r="F16" s="60">
        <v>-120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61" t="s">
        <v>17</v>
      </c>
      <c r="M16" s="67">
        <v>44672</v>
      </c>
      <c r="N16" s="61" t="s">
        <v>14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30" customHeight="1">
      <c r="A17" s="63" t="s">
        <v>24</v>
      </c>
      <c r="B17" s="64" t="s">
        <v>25</v>
      </c>
      <c r="C17" s="65">
        <v>180</v>
      </c>
      <c r="D17" s="65">
        <v>0</v>
      </c>
      <c r="E17" s="66">
        <v>180</v>
      </c>
      <c r="F17" s="60">
        <v>-180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61" t="s">
        <v>17</v>
      </c>
      <c r="M17" s="67">
        <v>44672</v>
      </c>
      <c r="N17" s="61" t="s">
        <v>14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58.5" customHeight="1">
      <c r="A18" s="63" t="s">
        <v>26</v>
      </c>
      <c r="B18" s="64" t="s">
        <v>27</v>
      </c>
      <c r="C18" s="65">
        <v>300</v>
      </c>
      <c r="D18" s="65">
        <v>0</v>
      </c>
      <c r="E18" s="66">
        <v>300</v>
      </c>
      <c r="F18" s="60">
        <v>-300</v>
      </c>
      <c r="G18" s="60">
        <v>0</v>
      </c>
      <c r="H18" s="125">
        <v>0</v>
      </c>
      <c r="I18" s="98">
        <f t="shared" si="0"/>
        <v>0</v>
      </c>
      <c r="J18" s="98">
        <v>0</v>
      </c>
      <c r="K18" s="98">
        <v>0</v>
      </c>
      <c r="L18" s="61" t="s">
        <v>17</v>
      </c>
      <c r="M18" s="67">
        <v>44665</v>
      </c>
      <c r="N18" s="61" t="s">
        <v>14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8.75" customHeight="1">
      <c r="A19" s="63" t="s">
        <v>28</v>
      </c>
      <c r="B19" s="64" t="s">
        <v>126</v>
      </c>
      <c r="C19" s="65">
        <v>2800</v>
      </c>
      <c r="D19" s="65">
        <v>0</v>
      </c>
      <c r="E19" s="66">
        <v>2800</v>
      </c>
      <c r="F19" s="66">
        <v>0</v>
      </c>
      <c r="G19" s="66">
        <v>2800</v>
      </c>
      <c r="H19" s="125">
        <v>0</v>
      </c>
      <c r="I19" s="98">
        <f t="shared" si="0"/>
        <v>2800</v>
      </c>
      <c r="J19" s="98">
        <v>0</v>
      </c>
      <c r="K19" s="98">
        <v>2800</v>
      </c>
      <c r="L19" s="61" t="s">
        <v>17</v>
      </c>
      <c r="M19" s="67">
        <v>44601</v>
      </c>
      <c r="N19" s="61" t="s">
        <v>14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8.75" customHeight="1">
      <c r="A20" s="63" t="s">
        <v>30</v>
      </c>
      <c r="B20" s="64" t="s">
        <v>31</v>
      </c>
      <c r="C20" s="65">
        <v>1600</v>
      </c>
      <c r="D20" s="65">
        <v>0</v>
      </c>
      <c r="E20" s="66">
        <v>1600</v>
      </c>
      <c r="F20" s="66">
        <v>0</v>
      </c>
      <c r="G20" s="66">
        <v>1600</v>
      </c>
      <c r="H20" s="125">
        <v>0</v>
      </c>
      <c r="I20" s="98">
        <f t="shared" si="0"/>
        <v>1600</v>
      </c>
      <c r="J20" s="98">
        <v>0</v>
      </c>
      <c r="K20" s="98">
        <v>1600</v>
      </c>
      <c r="L20" s="61" t="s">
        <v>17</v>
      </c>
      <c r="M20" s="67">
        <v>44665</v>
      </c>
      <c r="N20" s="61" t="s">
        <v>14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33" customHeight="1">
      <c r="A21" s="63" t="s">
        <v>32</v>
      </c>
      <c r="B21" s="57" t="s">
        <v>33</v>
      </c>
      <c r="C21" s="58">
        <v>920</v>
      </c>
      <c r="D21" s="58">
        <v>0</v>
      </c>
      <c r="E21" s="59">
        <v>920</v>
      </c>
      <c r="F21" s="60">
        <v>-370</v>
      </c>
      <c r="G21" s="60">
        <v>550</v>
      </c>
      <c r="H21" s="125">
        <v>0</v>
      </c>
      <c r="I21" s="98">
        <f t="shared" si="0"/>
        <v>550</v>
      </c>
      <c r="J21" s="98">
        <v>0</v>
      </c>
      <c r="K21" s="98">
        <v>550</v>
      </c>
      <c r="L21" s="61"/>
      <c r="M21" s="67"/>
      <c r="N21" s="61" t="s">
        <v>34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32.25" customHeight="1">
      <c r="A22" s="63" t="s">
        <v>35</v>
      </c>
      <c r="B22" s="64" t="s">
        <v>36</v>
      </c>
      <c r="C22" s="65">
        <v>230</v>
      </c>
      <c r="D22" s="65">
        <v>0</v>
      </c>
      <c r="E22" s="66">
        <v>230</v>
      </c>
      <c r="F22" s="60">
        <v>-230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61" t="s">
        <v>17</v>
      </c>
      <c r="M22" s="67">
        <v>44835</v>
      </c>
      <c r="N22" s="61" t="s">
        <v>34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32.25" customHeight="1">
      <c r="A23" s="63" t="s">
        <v>37</v>
      </c>
      <c r="B23" s="64" t="s">
        <v>38</v>
      </c>
      <c r="C23" s="65">
        <v>140</v>
      </c>
      <c r="D23" s="65">
        <v>0</v>
      </c>
      <c r="E23" s="66">
        <v>140</v>
      </c>
      <c r="F23" s="60">
        <v>-140</v>
      </c>
      <c r="G23" s="60">
        <v>0</v>
      </c>
      <c r="H23" s="125">
        <v>0</v>
      </c>
      <c r="I23" s="98">
        <f t="shared" si="0"/>
        <v>0</v>
      </c>
      <c r="J23" s="98">
        <v>0</v>
      </c>
      <c r="K23" s="98">
        <v>0</v>
      </c>
      <c r="L23" s="61" t="s">
        <v>17</v>
      </c>
      <c r="M23" s="67">
        <v>44835</v>
      </c>
      <c r="N23" s="61" t="s">
        <v>34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21" customHeight="1">
      <c r="A24" s="63" t="s">
        <v>39</v>
      </c>
      <c r="B24" s="64" t="s">
        <v>40</v>
      </c>
      <c r="C24" s="65">
        <v>550</v>
      </c>
      <c r="D24" s="65">
        <v>0</v>
      </c>
      <c r="E24" s="66">
        <v>550</v>
      </c>
      <c r="F24" s="66">
        <v>0</v>
      </c>
      <c r="G24" s="66">
        <v>550</v>
      </c>
      <c r="H24" s="125">
        <v>0</v>
      </c>
      <c r="I24" s="98">
        <f t="shared" si="0"/>
        <v>550</v>
      </c>
      <c r="J24" s="98">
        <v>0</v>
      </c>
      <c r="K24" s="98">
        <v>550</v>
      </c>
      <c r="L24" s="61" t="s">
        <v>17</v>
      </c>
      <c r="M24" s="67">
        <v>44915</v>
      </c>
      <c r="N24" s="61" t="s">
        <v>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8.75" customHeight="1">
      <c r="A25" s="63"/>
      <c r="B25" s="57" t="s">
        <v>41</v>
      </c>
      <c r="C25" s="58">
        <v>6623</v>
      </c>
      <c r="D25" s="58">
        <v>0</v>
      </c>
      <c r="E25" s="59">
        <f>E12+E21</f>
        <v>6623</v>
      </c>
      <c r="F25" s="59"/>
      <c r="G25" s="60">
        <v>5003</v>
      </c>
      <c r="H25" s="125">
        <v>0</v>
      </c>
      <c r="I25" s="98">
        <f t="shared" si="0"/>
        <v>5003</v>
      </c>
      <c r="J25" s="98">
        <v>0</v>
      </c>
      <c r="K25" s="98">
        <v>5003</v>
      </c>
      <c r="L25" s="61"/>
      <c r="M25" s="67"/>
      <c r="N25" s="6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8.75" customHeight="1">
      <c r="A26" s="56"/>
      <c r="B26" s="57" t="s">
        <v>127</v>
      </c>
      <c r="C26" s="57"/>
      <c r="D26" s="57"/>
      <c r="E26" s="66">
        <v>0</v>
      </c>
      <c r="F26" s="60"/>
      <c r="G26" s="60">
        <v>-1620</v>
      </c>
      <c r="H26" s="125"/>
      <c r="I26" s="126"/>
      <c r="J26" s="126"/>
      <c r="K26" s="126"/>
      <c r="L26" s="61"/>
      <c r="M26" s="67"/>
      <c r="N26" s="6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8.75" customHeight="1">
      <c r="A27" s="56" t="s">
        <v>42</v>
      </c>
      <c r="B27" s="57" t="s">
        <v>43</v>
      </c>
      <c r="C27" s="57"/>
      <c r="D27" s="57"/>
      <c r="E27" s="66"/>
      <c r="F27" s="66"/>
      <c r="G27" s="66"/>
      <c r="H27" s="125"/>
      <c r="I27" s="98"/>
      <c r="J27" s="98"/>
      <c r="K27" s="98"/>
      <c r="L27" s="61"/>
      <c r="M27" s="67"/>
      <c r="N27" s="6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60.75" customHeight="1">
      <c r="A28" s="63" t="s">
        <v>44</v>
      </c>
      <c r="B28" s="69" t="s">
        <v>45</v>
      </c>
      <c r="C28" s="70">
        <v>600</v>
      </c>
      <c r="D28" s="70">
        <v>0</v>
      </c>
      <c r="E28" s="66">
        <v>600</v>
      </c>
      <c r="F28" s="60">
        <v>-165</v>
      </c>
      <c r="G28" s="60">
        <v>435</v>
      </c>
      <c r="H28" s="125">
        <v>0</v>
      </c>
      <c r="I28" s="98">
        <f t="shared" ref="I28:I49" si="1">G28</f>
        <v>435</v>
      </c>
      <c r="J28" s="98">
        <v>0</v>
      </c>
      <c r="K28" s="98">
        <v>435</v>
      </c>
      <c r="L28" s="61" t="s">
        <v>17</v>
      </c>
      <c r="M28" s="67">
        <v>44840</v>
      </c>
      <c r="N28" s="61" t="s">
        <v>46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57" customHeight="1">
      <c r="A29" s="63" t="s">
        <v>47</v>
      </c>
      <c r="B29" s="69" t="s">
        <v>48</v>
      </c>
      <c r="C29" s="70">
        <v>400</v>
      </c>
      <c r="D29" s="70">
        <v>0</v>
      </c>
      <c r="E29" s="66">
        <v>400</v>
      </c>
      <c r="F29" s="60">
        <v>-400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61" t="s">
        <v>17</v>
      </c>
      <c r="M29" s="67">
        <v>44756</v>
      </c>
      <c r="N29" s="61" t="s">
        <v>46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37.5" customHeight="1">
      <c r="A30" s="63" t="s">
        <v>49</v>
      </c>
      <c r="B30" s="69" t="s">
        <v>50</v>
      </c>
      <c r="C30" s="70">
        <v>200</v>
      </c>
      <c r="D30" s="70">
        <v>0</v>
      </c>
      <c r="E30" s="66">
        <v>200</v>
      </c>
      <c r="F30" s="60">
        <v>-200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61" t="s">
        <v>17</v>
      </c>
      <c r="M30" s="67">
        <v>44700</v>
      </c>
      <c r="N30" s="61" t="s">
        <v>46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52.5" customHeight="1">
      <c r="A31" s="63" t="s">
        <v>51</v>
      </c>
      <c r="B31" s="69" t="s">
        <v>52</v>
      </c>
      <c r="C31" s="70">
        <v>2500</v>
      </c>
      <c r="D31" s="71">
        <v>-2452.1</v>
      </c>
      <c r="E31" s="60">
        <v>47.9</v>
      </c>
      <c r="F31" s="60">
        <v>-47.9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61" t="s">
        <v>17</v>
      </c>
      <c r="M31" s="67">
        <v>44840</v>
      </c>
      <c r="N31" s="61" t="s">
        <v>46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58.5" customHeight="1">
      <c r="A32" s="63" t="s">
        <v>53</v>
      </c>
      <c r="B32" s="69" t="s">
        <v>54</v>
      </c>
      <c r="C32" s="70">
        <v>49</v>
      </c>
      <c r="D32" s="70">
        <v>0</v>
      </c>
      <c r="E32" s="66">
        <v>49</v>
      </c>
      <c r="F32" s="60">
        <v>-49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61" t="s">
        <v>17</v>
      </c>
      <c r="M32" s="67">
        <v>44616</v>
      </c>
      <c r="N32" s="61" t="s">
        <v>14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36.75" customHeight="1">
      <c r="A33" s="63" t="s">
        <v>55</v>
      </c>
      <c r="B33" s="69" t="s">
        <v>56</v>
      </c>
      <c r="C33" s="72">
        <v>400</v>
      </c>
      <c r="D33" s="70">
        <v>0</v>
      </c>
      <c r="E33" s="66">
        <v>400</v>
      </c>
      <c r="F33" s="60">
        <v>-400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61" t="s">
        <v>17</v>
      </c>
      <c r="M33" s="67">
        <v>44777</v>
      </c>
      <c r="N33" s="61" t="s">
        <v>14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ht="48.75" customHeight="1">
      <c r="A34" s="63" t="s">
        <v>57</v>
      </c>
      <c r="B34" s="69" t="s">
        <v>58</v>
      </c>
      <c r="C34" s="72">
        <v>200</v>
      </c>
      <c r="D34" s="70">
        <v>0</v>
      </c>
      <c r="E34" s="66">
        <v>200</v>
      </c>
      <c r="F34" s="60">
        <v>-200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61" t="s">
        <v>17</v>
      </c>
      <c r="M34" s="67">
        <v>44707</v>
      </c>
      <c r="N34" s="61" t="s">
        <v>14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70.5" customHeight="1">
      <c r="A35" s="63" t="s">
        <v>59</v>
      </c>
      <c r="B35" s="69" t="s">
        <v>60</v>
      </c>
      <c r="C35" s="72">
        <v>500</v>
      </c>
      <c r="D35" s="70">
        <v>0</v>
      </c>
      <c r="E35" s="66">
        <v>500</v>
      </c>
      <c r="F35" s="66">
        <v>0</v>
      </c>
      <c r="G35" s="66">
        <v>500</v>
      </c>
      <c r="H35" s="125">
        <v>0</v>
      </c>
      <c r="I35" s="98">
        <f t="shared" si="1"/>
        <v>500</v>
      </c>
      <c r="J35" s="98">
        <v>0</v>
      </c>
      <c r="K35" s="98">
        <v>500</v>
      </c>
      <c r="L35" s="61" t="s">
        <v>17</v>
      </c>
      <c r="M35" s="67">
        <v>44840</v>
      </c>
      <c r="N35" s="61" t="s">
        <v>14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69.75" customHeight="1">
      <c r="A36" s="63" t="s">
        <v>61</v>
      </c>
      <c r="B36" s="69" t="s">
        <v>62</v>
      </c>
      <c r="C36" s="72">
        <v>1750</v>
      </c>
      <c r="D36" s="70">
        <v>0</v>
      </c>
      <c r="E36" s="66">
        <v>1750</v>
      </c>
      <c r="F36" s="66">
        <v>0</v>
      </c>
      <c r="G36" s="66">
        <v>1750</v>
      </c>
      <c r="H36" s="125">
        <v>0</v>
      </c>
      <c r="I36" s="98">
        <f t="shared" si="1"/>
        <v>1750</v>
      </c>
      <c r="J36" s="98">
        <v>0</v>
      </c>
      <c r="K36" s="98">
        <v>1750</v>
      </c>
      <c r="L36" s="73" t="s">
        <v>63</v>
      </c>
      <c r="M36" s="67">
        <v>44861</v>
      </c>
      <c r="N36" s="61" t="s">
        <v>14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84.75" customHeight="1">
      <c r="A37" s="63" t="s">
        <v>64</v>
      </c>
      <c r="B37" s="69" t="s">
        <v>65</v>
      </c>
      <c r="C37" s="72">
        <v>1500</v>
      </c>
      <c r="D37" s="70">
        <v>0</v>
      </c>
      <c r="E37" s="66">
        <v>1500</v>
      </c>
      <c r="F37" s="66">
        <v>0</v>
      </c>
      <c r="G37" s="66">
        <v>1500</v>
      </c>
      <c r="H37" s="125">
        <v>0</v>
      </c>
      <c r="I37" s="98">
        <f t="shared" si="1"/>
        <v>1500</v>
      </c>
      <c r="J37" s="98">
        <v>0</v>
      </c>
      <c r="K37" s="98">
        <v>1500</v>
      </c>
      <c r="L37" s="61" t="s">
        <v>17</v>
      </c>
      <c r="M37" s="67">
        <v>44826</v>
      </c>
      <c r="N37" s="61" t="s">
        <v>46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53.25" customHeight="1">
      <c r="A38" s="63" t="s">
        <v>66</v>
      </c>
      <c r="B38" s="69" t="s">
        <v>67</v>
      </c>
      <c r="C38" s="72">
        <v>1600</v>
      </c>
      <c r="D38" s="70">
        <v>0</v>
      </c>
      <c r="E38" s="74">
        <v>1600</v>
      </c>
      <c r="F38" s="74">
        <v>0</v>
      </c>
      <c r="G38" s="74">
        <v>1600</v>
      </c>
      <c r="H38" s="125">
        <v>0</v>
      </c>
      <c r="I38" s="98">
        <f t="shared" si="1"/>
        <v>1600</v>
      </c>
      <c r="J38" s="127">
        <v>-1236</v>
      </c>
      <c r="K38" s="127">
        <v>364</v>
      </c>
      <c r="L38" s="61" t="s">
        <v>17</v>
      </c>
      <c r="M38" s="67">
        <v>44854</v>
      </c>
      <c r="N38" s="61" t="s">
        <v>14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ht="81.75" customHeight="1">
      <c r="A39" s="63" t="s">
        <v>68</v>
      </c>
      <c r="B39" s="75" t="s">
        <v>128</v>
      </c>
      <c r="C39" s="76">
        <v>123.625</v>
      </c>
      <c r="D39" s="77">
        <v>0</v>
      </c>
      <c r="E39" s="66">
        <v>123.625</v>
      </c>
      <c r="F39" s="66">
        <v>0</v>
      </c>
      <c r="G39" s="66">
        <v>123.625</v>
      </c>
      <c r="H39" s="125">
        <v>0</v>
      </c>
      <c r="I39" s="98">
        <f t="shared" si="1"/>
        <v>123.625</v>
      </c>
      <c r="J39" s="98">
        <v>0</v>
      </c>
      <c r="K39" s="98">
        <v>123.625</v>
      </c>
      <c r="L39" s="61" t="s">
        <v>17</v>
      </c>
      <c r="M39" s="67">
        <v>44707</v>
      </c>
      <c r="N39" s="61" t="s">
        <v>14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82.5" customHeight="1">
      <c r="A40" s="63" t="s">
        <v>70</v>
      </c>
      <c r="B40" s="75" t="s">
        <v>129</v>
      </c>
      <c r="C40" s="76">
        <v>542.18100000000004</v>
      </c>
      <c r="D40" s="77">
        <v>0</v>
      </c>
      <c r="E40" s="66">
        <v>542.18100000000004</v>
      </c>
      <c r="F40" s="66">
        <v>0</v>
      </c>
      <c r="G40" s="66">
        <v>542.18100000000004</v>
      </c>
      <c r="H40" s="125">
        <v>0</v>
      </c>
      <c r="I40" s="98">
        <f t="shared" si="1"/>
        <v>542.18100000000004</v>
      </c>
      <c r="J40" s="98">
        <v>0</v>
      </c>
      <c r="K40" s="98">
        <v>542.18100000000004</v>
      </c>
      <c r="L40" s="61" t="s">
        <v>17</v>
      </c>
      <c r="M40" s="67">
        <v>44721</v>
      </c>
      <c r="N40" s="61" t="s">
        <v>14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46.5" customHeight="1">
      <c r="A41" s="63" t="s">
        <v>72</v>
      </c>
      <c r="B41" s="69" t="s">
        <v>130</v>
      </c>
      <c r="C41" s="72">
        <v>256.73399999999998</v>
      </c>
      <c r="D41" s="70">
        <v>0</v>
      </c>
      <c r="E41" s="74">
        <v>256.73399999999998</v>
      </c>
      <c r="F41" s="74">
        <v>0</v>
      </c>
      <c r="G41" s="74">
        <v>256.73399999999998</v>
      </c>
      <c r="H41" s="125">
        <v>0</v>
      </c>
      <c r="I41" s="98">
        <f t="shared" si="1"/>
        <v>256.73399999999998</v>
      </c>
      <c r="J41" s="98">
        <v>0</v>
      </c>
      <c r="K41" s="98">
        <v>256.73399999999998</v>
      </c>
      <c r="L41" s="61" t="s">
        <v>17</v>
      </c>
      <c r="M41" s="67">
        <v>44693</v>
      </c>
      <c r="N41" s="61" t="s">
        <v>14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ht="48.75" customHeight="1">
      <c r="A42" s="63" t="s">
        <v>74</v>
      </c>
      <c r="B42" s="69" t="s">
        <v>131</v>
      </c>
      <c r="C42" s="72">
        <v>332.87099999999998</v>
      </c>
      <c r="D42" s="70">
        <v>0</v>
      </c>
      <c r="E42" s="74">
        <v>332.87099999999998</v>
      </c>
      <c r="F42" s="74">
        <v>0</v>
      </c>
      <c r="G42" s="74">
        <v>332.87099999999998</v>
      </c>
      <c r="H42" s="125">
        <v>0</v>
      </c>
      <c r="I42" s="98">
        <f t="shared" si="1"/>
        <v>332.87099999999998</v>
      </c>
      <c r="J42" s="98">
        <v>0</v>
      </c>
      <c r="K42" s="98">
        <v>332.87099999999998</v>
      </c>
      <c r="L42" s="61" t="s">
        <v>17</v>
      </c>
      <c r="M42" s="67">
        <v>44727</v>
      </c>
      <c r="N42" s="61" t="s">
        <v>14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ht="28.5" customHeight="1">
      <c r="A43" s="63" t="s">
        <v>77</v>
      </c>
      <c r="B43" s="69" t="s">
        <v>132</v>
      </c>
      <c r="C43" s="72">
        <v>175.04300000000001</v>
      </c>
      <c r="D43" s="70">
        <v>0</v>
      </c>
      <c r="E43" s="74">
        <v>175.04300000000001</v>
      </c>
      <c r="F43" s="74">
        <v>0</v>
      </c>
      <c r="G43" s="74">
        <v>175.04300000000001</v>
      </c>
      <c r="H43" s="125">
        <v>0</v>
      </c>
      <c r="I43" s="98">
        <f t="shared" si="1"/>
        <v>175.04300000000001</v>
      </c>
      <c r="J43" s="98">
        <v>0</v>
      </c>
      <c r="K43" s="98">
        <v>175.04300000000001</v>
      </c>
      <c r="L43" s="61" t="s">
        <v>17</v>
      </c>
      <c r="M43" s="67">
        <v>44756</v>
      </c>
      <c r="N43" s="61" t="s">
        <v>14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ht="53.25" customHeight="1">
      <c r="A44" s="63" t="s">
        <v>79</v>
      </c>
      <c r="B44" s="69" t="s">
        <v>80</v>
      </c>
      <c r="C44" s="72">
        <v>300</v>
      </c>
      <c r="D44" s="70">
        <v>0</v>
      </c>
      <c r="E44" s="66">
        <v>300</v>
      </c>
      <c r="F44" s="66">
        <v>0</v>
      </c>
      <c r="G44" s="66">
        <v>300</v>
      </c>
      <c r="H44" s="125">
        <v>0</v>
      </c>
      <c r="I44" s="98">
        <f t="shared" si="1"/>
        <v>300</v>
      </c>
      <c r="J44" s="98">
        <v>0</v>
      </c>
      <c r="K44" s="98">
        <v>300</v>
      </c>
      <c r="L44" s="61" t="s">
        <v>17</v>
      </c>
      <c r="M44" s="67">
        <v>44791</v>
      </c>
      <c r="N44" s="61" t="s">
        <v>81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53.25" customHeight="1">
      <c r="A45" s="63" t="s">
        <v>82</v>
      </c>
      <c r="B45" s="69" t="s">
        <v>83</v>
      </c>
      <c r="C45" s="72">
        <v>140.69999999999999</v>
      </c>
      <c r="D45" s="70">
        <v>0</v>
      </c>
      <c r="E45" s="66">
        <v>140.69999999999999</v>
      </c>
      <c r="F45" s="66">
        <v>0</v>
      </c>
      <c r="G45" s="66">
        <v>140.69999999999999</v>
      </c>
      <c r="H45" s="125">
        <v>0</v>
      </c>
      <c r="I45" s="98">
        <f t="shared" si="1"/>
        <v>140.69999999999999</v>
      </c>
      <c r="J45" s="98">
        <v>0</v>
      </c>
      <c r="K45" s="98">
        <v>140.69999999999999</v>
      </c>
      <c r="L45" s="61" t="s">
        <v>17</v>
      </c>
      <c r="M45" s="67">
        <v>44756</v>
      </c>
      <c r="N45" s="61" t="s">
        <v>14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70.5" customHeight="1">
      <c r="A46" s="63" t="s">
        <v>84</v>
      </c>
      <c r="B46" s="69" t="s">
        <v>85</v>
      </c>
      <c r="C46" s="72">
        <v>350</v>
      </c>
      <c r="D46" s="70">
        <v>0</v>
      </c>
      <c r="E46" s="66">
        <v>350</v>
      </c>
      <c r="F46" s="66">
        <v>0</v>
      </c>
      <c r="G46" s="66">
        <v>350</v>
      </c>
      <c r="H46" s="125">
        <v>0</v>
      </c>
      <c r="I46" s="98">
        <f t="shared" si="1"/>
        <v>350</v>
      </c>
      <c r="J46" s="98">
        <v>0</v>
      </c>
      <c r="K46" s="98">
        <v>350</v>
      </c>
      <c r="L46" s="61" t="s">
        <v>17</v>
      </c>
      <c r="M46" s="67">
        <v>44668</v>
      </c>
      <c r="N46" s="61" t="s">
        <v>14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90.75" customHeight="1">
      <c r="A47" s="63" t="s">
        <v>133</v>
      </c>
      <c r="B47" s="69" t="s">
        <v>85</v>
      </c>
      <c r="C47" s="69"/>
      <c r="D47" s="69"/>
      <c r="E47" s="60">
        <v>1079.3085799999999</v>
      </c>
      <c r="F47" s="66">
        <v>0</v>
      </c>
      <c r="G47" s="66">
        <v>1079.309</v>
      </c>
      <c r="H47" s="125">
        <v>0</v>
      </c>
      <c r="I47" s="98">
        <f t="shared" si="1"/>
        <v>1079.309</v>
      </c>
      <c r="J47" s="98">
        <v>0</v>
      </c>
      <c r="K47" s="98">
        <v>1079.309</v>
      </c>
      <c r="L47" s="73" t="s">
        <v>134</v>
      </c>
      <c r="M47" s="67">
        <v>44668</v>
      </c>
      <c r="N47" s="61" t="s">
        <v>14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90.75" customHeight="1">
      <c r="A48" s="63" t="s">
        <v>135</v>
      </c>
      <c r="B48" s="69" t="s">
        <v>136</v>
      </c>
      <c r="C48" s="69"/>
      <c r="D48" s="69"/>
      <c r="E48" s="60">
        <v>57.323999999999998</v>
      </c>
      <c r="F48" s="66">
        <v>0</v>
      </c>
      <c r="G48" s="66">
        <v>57.323999999999998</v>
      </c>
      <c r="H48" s="125">
        <v>0</v>
      </c>
      <c r="I48" s="98">
        <f t="shared" si="1"/>
        <v>57.323999999999998</v>
      </c>
      <c r="J48" s="98">
        <v>0</v>
      </c>
      <c r="K48" s="98">
        <v>57.323999999999998</v>
      </c>
      <c r="L48" s="61" t="s">
        <v>17</v>
      </c>
      <c r="M48" s="67">
        <v>44652</v>
      </c>
      <c r="N48" s="61" t="s">
        <v>137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8.75" customHeight="1">
      <c r="A49" s="56"/>
      <c r="B49" s="78" t="s">
        <v>86</v>
      </c>
      <c r="C49" s="86">
        <f>SUM(C28:C48)</f>
        <v>11920.154</v>
      </c>
      <c r="D49" s="78"/>
      <c r="E49" s="60">
        <f>SUM(E28:E48)</f>
        <v>10604.686580000001</v>
      </c>
      <c r="F49" s="60"/>
      <c r="G49" s="60">
        <v>9142.7870000000003</v>
      </c>
      <c r="H49" s="125"/>
      <c r="I49" s="98">
        <f t="shared" si="1"/>
        <v>9142.7870000000003</v>
      </c>
      <c r="J49" s="98"/>
      <c r="K49" s="127">
        <f>SUM(K28:K48)</f>
        <v>7906.7870000000003</v>
      </c>
      <c r="L49" s="61"/>
      <c r="M49" s="79"/>
      <c r="N49" s="6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28.5" customHeight="1">
      <c r="A50" s="56"/>
      <c r="B50" s="78" t="s">
        <v>127</v>
      </c>
      <c r="C50" s="80"/>
      <c r="D50" s="80"/>
      <c r="E50" s="81">
        <v>-1315.4670000000001</v>
      </c>
      <c r="F50" s="82"/>
      <c r="G50" s="60">
        <v>-1461.9</v>
      </c>
      <c r="H50" s="125"/>
      <c r="I50" s="98">
        <v>0</v>
      </c>
      <c r="J50" s="126"/>
      <c r="K50" s="127">
        <v>-1236</v>
      </c>
      <c r="L50" s="61"/>
      <c r="M50" s="79"/>
      <c r="N50" s="62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28.5" customHeight="1">
      <c r="A51" s="56" t="s">
        <v>87</v>
      </c>
      <c r="B51" s="78" t="s">
        <v>88</v>
      </c>
      <c r="C51" s="78"/>
      <c r="D51" s="78"/>
      <c r="E51" s="59"/>
      <c r="F51" s="59"/>
      <c r="G51" s="59"/>
      <c r="H51" s="125"/>
      <c r="I51" s="98"/>
      <c r="J51" s="98"/>
      <c r="K51" s="98"/>
      <c r="L51" s="61"/>
      <c r="M51" s="79"/>
      <c r="N51" s="6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50.25" customHeight="1">
      <c r="A52" s="63" t="s">
        <v>89</v>
      </c>
      <c r="B52" s="69" t="s">
        <v>90</v>
      </c>
      <c r="C52" s="70">
        <v>1300</v>
      </c>
      <c r="D52" s="70">
        <v>-1300</v>
      </c>
      <c r="E52" s="66">
        <v>0</v>
      </c>
      <c r="F52" s="66">
        <v>0</v>
      </c>
      <c r="G52" s="66">
        <v>0</v>
      </c>
      <c r="H52" s="125">
        <v>0</v>
      </c>
      <c r="I52" s="98">
        <f t="shared" ref="I52:I68" si="2">G52</f>
        <v>0</v>
      </c>
      <c r="J52" s="98">
        <v>0</v>
      </c>
      <c r="K52" s="98">
        <v>0</v>
      </c>
      <c r="L52" s="61" t="s">
        <v>17</v>
      </c>
      <c r="M52" s="67">
        <v>44854</v>
      </c>
      <c r="N52" s="73" t="s">
        <v>91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45.75" customHeight="1">
      <c r="A53" s="63" t="s">
        <v>138</v>
      </c>
      <c r="B53" s="69" t="s">
        <v>139</v>
      </c>
      <c r="C53" s="69"/>
      <c r="D53" s="69"/>
      <c r="E53" s="60">
        <v>1300</v>
      </c>
      <c r="F53" s="66">
        <v>0</v>
      </c>
      <c r="G53" s="66">
        <v>1300</v>
      </c>
      <c r="H53" s="125">
        <v>0</v>
      </c>
      <c r="I53" s="98">
        <f t="shared" si="2"/>
        <v>1300</v>
      </c>
      <c r="J53" s="98">
        <v>0</v>
      </c>
      <c r="K53" s="98">
        <v>1300</v>
      </c>
      <c r="L53" s="61" t="s">
        <v>17</v>
      </c>
      <c r="M53" s="67">
        <v>44854</v>
      </c>
      <c r="N53" s="73" t="s">
        <v>91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45.75" customHeight="1">
      <c r="A54" s="63" t="s">
        <v>92</v>
      </c>
      <c r="B54" s="69" t="s">
        <v>93</v>
      </c>
      <c r="C54" s="70">
        <v>300</v>
      </c>
      <c r="D54" s="65">
        <v>0</v>
      </c>
      <c r="E54" s="66">
        <v>300</v>
      </c>
      <c r="F54" s="66">
        <v>0</v>
      </c>
      <c r="G54" s="66">
        <v>300</v>
      </c>
      <c r="H54" s="125">
        <v>0</v>
      </c>
      <c r="I54" s="98">
        <f t="shared" si="2"/>
        <v>300</v>
      </c>
      <c r="J54" s="127">
        <v>-300</v>
      </c>
      <c r="K54" s="127">
        <v>0</v>
      </c>
      <c r="L54" s="61" t="s">
        <v>17</v>
      </c>
      <c r="M54" s="67">
        <v>44784</v>
      </c>
      <c r="N54" s="73" t="s">
        <v>94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82.5" customHeight="1">
      <c r="A55" s="63" t="s">
        <v>95</v>
      </c>
      <c r="B55" s="75" t="s">
        <v>96</v>
      </c>
      <c r="C55" s="77">
        <v>450</v>
      </c>
      <c r="D55" s="83">
        <v>0</v>
      </c>
      <c r="E55" s="66">
        <v>450</v>
      </c>
      <c r="F55" s="66">
        <v>0</v>
      </c>
      <c r="G55" s="66">
        <v>450</v>
      </c>
      <c r="H55" s="125">
        <v>0</v>
      </c>
      <c r="I55" s="98">
        <f t="shared" si="2"/>
        <v>450</v>
      </c>
      <c r="J55" s="127">
        <v>-450</v>
      </c>
      <c r="K55" s="127">
        <v>0</v>
      </c>
      <c r="L55" s="61" t="s">
        <v>17</v>
      </c>
      <c r="M55" s="67">
        <v>44791</v>
      </c>
      <c r="N55" s="73" t="s">
        <v>94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71.25" customHeight="1">
      <c r="A56" s="63" t="s">
        <v>140</v>
      </c>
      <c r="B56" s="75" t="s">
        <v>141</v>
      </c>
      <c r="C56" s="77"/>
      <c r="D56" s="83"/>
      <c r="E56" s="60">
        <v>49</v>
      </c>
      <c r="F56" s="81">
        <v>0</v>
      </c>
      <c r="G56" s="81">
        <v>49</v>
      </c>
      <c r="H56" s="125">
        <v>0</v>
      </c>
      <c r="I56" s="98">
        <f t="shared" si="2"/>
        <v>49</v>
      </c>
      <c r="J56" s="98">
        <v>0</v>
      </c>
      <c r="K56" s="98">
        <v>49</v>
      </c>
      <c r="L56" s="61" t="s">
        <v>17</v>
      </c>
      <c r="M56" s="67">
        <v>44679</v>
      </c>
      <c r="N56" s="73" t="s">
        <v>94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</row>
    <row r="57" spans="1:34" ht="71.25" customHeight="1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98">
        <v>0</v>
      </c>
      <c r="K57" s="98">
        <v>0</v>
      </c>
      <c r="L57" s="61" t="s">
        <v>17</v>
      </c>
      <c r="M57" s="67">
        <v>44791</v>
      </c>
      <c r="N57" s="73" t="s">
        <v>99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1:34" ht="91.5" customHeight="1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98">
        <v>0</v>
      </c>
      <c r="K58" s="98">
        <v>211.60599999999999</v>
      </c>
      <c r="L58" s="61" t="s">
        <v>17</v>
      </c>
      <c r="M58" s="67">
        <v>44644</v>
      </c>
      <c r="N58" s="73" t="s">
        <v>94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54.75" customHeight="1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98">
        <v>0</v>
      </c>
      <c r="K59" s="98">
        <v>523.82600000000002</v>
      </c>
      <c r="L59" s="61" t="s">
        <v>17</v>
      </c>
      <c r="M59" s="67">
        <v>44672</v>
      </c>
      <c r="N59" s="73" t="s">
        <v>94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37.5" customHeight="1">
      <c r="A60" s="56" t="s">
        <v>104</v>
      </c>
      <c r="B60" s="78" t="s">
        <v>105</v>
      </c>
      <c r="C60" s="86">
        <v>459.22800000000001</v>
      </c>
      <c r="D60" s="58">
        <v>0</v>
      </c>
      <c r="E60" s="135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87"/>
      <c r="M60" s="79"/>
      <c r="N60" s="52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49.5" customHeight="1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61" t="s">
        <v>17</v>
      </c>
      <c r="M61" s="67">
        <v>44693</v>
      </c>
      <c r="N61" s="73" t="s">
        <v>108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51.75" customHeight="1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61" t="s">
        <v>17</v>
      </c>
      <c r="M62" s="67">
        <v>44693</v>
      </c>
      <c r="N62" s="73" t="s">
        <v>94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49.5" customHeight="1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61" t="s">
        <v>17</v>
      </c>
      <c r="M63" s="67">
        <v>44693</v>
      </c>
      <c r="N63" s="73" t="s">
        <v>94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44.25" customHeight="1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61" t="s">
        <v>17</v>
      </c>
      <c r="M64" s="67">
        <v>44693</v>
      </c>
      <c r="N64" s="73" t="s">
        <v>94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62.25" customHeight="1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101" t="s">
        <v>17</v>
      </c>
      <c r="M65" s="102">
        <v>44693</v>
      </c>
      <c r="N65" s="48" t="s">
        <v>94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51" customHeight="1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98">
        <v>0</v>
      </c>
      <c r="K66" s="98">
        <v>210</v>
      </c>
      <c r="L66" s="105"/>
      <c r="M66" s="106"/>
      <c r="N66" s="105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67.25" customHeight="1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98">
        <v>0</v>
      </c>
      <c r="K67" s="98">
        <v>80</v>
      </c>
      <c r="L67" s="108" t="s">
        <v>17</v>
      </c>
      <c r="M67" s="67">
        <v>44650</v>
      </c>
      <c r="N67" s="61" t="s">
        <v>137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15.5" customHeight="1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30">
        <v>0</v>
      </c>
      <c r="K68" s="130">
        <v>130</v>
      </c>
      <c r="L68" s="112" t="s">
        <v>17</v>
      </c>
      <c r="M68" s="67">
        <v>44650</v>
      </c>
      <c r="N68" s="113" t="s">
        <v>137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55.5" customHeight="1">
      <c r="A69" s="56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-693</v>
      </c>
      <c r="I69" s="98">
        <v>0</v>
      </c>
      <c r="J69" s="98">
        <v>0</v>
      </c>
      <c r="K69" s="98">
        <v>0</v>
      </c>
      <c r="L69" s="105"/>
      <c r="M69" s="106"/>
      <c r="N69" s="105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88.5" customHeight="1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32">
        <v>-375</v>
      </c>
      <c r="I70" s="133">
        <f>G70+H70</f>
        <v>0</v>
      </c>
      <c r="J70" s="134">
        <v>0</v>
      </c>
      <c r="K70" s="134">
        <v>0</v>
      </c>
      <c r="L70" s="69" t="s">
        <v>152</v>
      </c>
      <c r="M70" s="67">
        <v>44650</v>
      </c>
      <c r="N70" s="73" t="s">
        <v>94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02.75" customHeight="1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32">
        <v>-318</v>
      </c>
      <c r="I71" s="133">
        <f>G71+H71</f>
        <v>0</v>
      </c>
      <c r="J71" s="134">
        <v>0</v>
      </c>
      <c r="K71" s="134">
        <v>0</v>
      </c>
      <c r="L71" s="69" t="s">
        <v>152</v>
      </c>
      <c r="M71" s="67">
        <v>44650</v>
      </c>
      <c r="N71" s="73" t="s">
        <v>94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58.5" customHeight="1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98">
        <v>0</v>
      </c>
      <c r="K72" s="98">
        <v>453.22500000000002</v>
      </c>
      <c r="L72" s="101" t="s">
        <v>17</v>
      </c>
      <c r="M72" s="102">
        <v>44805</v>
      </c>
      <c r="N72" s="48" t="s">
        <v>94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8.75" customHeight="1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33">
        <v>3497.6570000000002</v>
      </c>
      <c r="J73" s="127"/>
      <c r="K73" s="127">
        <v>2747.6570000000002</v>
      </c>
      <c r="L73" s="62"/>
      <c r="M73" s="62"/>
      <c r="N73" s="6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8.75" customHeight="1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33">
        <v>-693</v>
      </c>
      <c r="J74" s="127"/>
      <c r="K74" s="127">
        <v>-750</v>
      </c>
      <c r="L74" s="62"/>
      <c r="M74" s="62"/>
      <c r="N74" s="6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8.75" customHeight="1">
      <c r="A75" s="63"/>
      <c r="B75" s="78" t="s">
        <v>119</v>
      </c>
      <c r="C75" s="78">
        <v>22105.914000000001</v>
      </c>
      <c r="D75" s="78"/>
      <c r="E75" s="60">
        <f ca="1">E25+E49+E73</f>
        <v>21877.571580000003</v>
      </c>
      <c r="F75" s="59"/>
      <c r="G75" s="136">
        <v>18336.444</v>
      </c>
      <c r="H75" s="62"/>
      <c r="I75" s="133">
        <v>17643.444</v>
      </c>
      <c r="J75" s="127"/>
      <c r="K75" s="127">
        <v>15657.444</v>
      </c>
      <c r="L75" s="62"/>
      <c r="M75" s="62"/>
      <c r="N75" s="6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8.75" customHeight="1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33">
        <v>-693</v>
      </c>
      <c r="J76" s="127"/>
      <c r="K76" s="127">
        <v>-1986</v>
      </c>
      <c r="L76" s="62"/>
      <c r="M76" s="62"/>
      <c r="N76" s="6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8.75" customHeight="1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8.75" customHeight="1">
      <c r="A78" s="121"/>
      <c r="B78" s="265" t="s">
        <v>165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 customHeight="1">
      <c r="A79" s="37"/>
      <c r="B79" s="123"/>
      <c r="C79" s="123"/>
      <c r="D79" s="123"/>
      <c r="E79" s="123"/>
      <c r="F79" s="123"/>
      <c r="G79" s="123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 customHeight="1">
      <c r="A80" s="37"/>
      <c r="B80" s="123"/>
      <c r="C80" s="123"/>
      <c r="D80" s="123"/>
      <c r="E80" s="123"/>
      <c r="F80" s="123"/>
      <c r="G80" s="12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1:34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1:34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1:34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1:34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1:34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1:34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1:34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1:34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  <row r="147" spans="1:34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</row>
    <row r="148" spans="1:34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</row>
    <row r="149" spans="1:34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</row>
    <row r="150" spans="1:34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</row>
    <row r="151" spans="1:34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</row>
    <row r="152" spans="1:34" ht="12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</row>
    <row r="153" spans="1:34" ht="12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</row>
    <row r="154" spans="1:34" ht="12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</row>
    <row r="155" spans="1:34" ht="12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</row>
    <row r="156" spans="1:34" ht="12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</row>
    <row r="157" spans="1:34" ht="12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</row>
    <row r="158" spans="1:34" ht="12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</row>
    <row r="159" spans="1:34" ht="12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</row>
    <row r="160" spans="1:34" ht="12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</row>
    <row r="161" spans="1:34" ht="12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</row>
    <row r="162" spans="1:34" ht="12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</row>
    <row r="163" spans="1:34" ht="12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</row>
    <row r="164" spans="1:34" ht="12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</row>
    <row r="165" spans="1:34" ht="12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</row>
    <row r="166" spans="1:34" ht="12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</row>
    <row r="167" spans="1:34" ht="12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</row>
    <row r="168" spans="1:34" ht="12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</row>
    <row r="169" spans="1:34" ht="12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</row>
    <row r="170" spans="1:34" ht="12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</row>
    <row r="171" spans="1:34" ht="12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</row>
    <row r="172" spans="1:34" ht="12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</row>
    <row r="173" spans="1:34" ht="12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</row>
    <row r="174" spans="1:34" ht="12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</row>
    <row r="175" spans="1:34" ht="12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</row>
    <row r="176" spans="1:34" ht="12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</row>
    <row r="177" spans="1:34" ht="12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</row>
    <row r="178" spans="1:34" ht="12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</row>
    <row r="179" spans="1:34" ht="12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1:34" ht="12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</row>
    <row r="181" spans="1:34" ht="12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</row>
    <row r="182" spans="1:34" ht="12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</row>
    <row r="183" spans="1:34" ht="12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</row>
    <row r="184" spans="1:34" ht="12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</row>
    <row r="185" spans="1:34" ht="12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</row>
    <row r="186" spans="1:34" ht="12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ht="12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</row>
    <row r="188" spans="1:34" ht="12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</row>
    <row r="189" spans="1:34" ht="12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</row>
    <row r="190" spans="1:34" ht="12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</row>
    <row r="191" spans="1:34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</row>
    <row r="192" spans="1:34" ht="12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ht="12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:34" ht="12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</row>
    <row r="195" spans="1:34" ht="12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</row>
    <row r="196" spans="1:34" ht="12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</row>
    <row r="197" spans="1:34" ht="12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</row>
    <row r="198" spans="1:34" ht="12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</row>
    <row r="199" spans="1:34" ht="12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</row>
    <row r="200" spans="1:34" ht="12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</row>
    <row r="201" spans="1:34" ht="12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</row>
    <row r="202" spans="1:34" ht="12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</row>
    <row r="203" spans="1:34" ht="12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</row>
    <row r="204" spans="1:34" ht="12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</row>
    <row r="205" spans="1:34" ht="12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</row>
    <row r="206" spans="1:34" ht="12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</row>
    <row r="207" spans="1:34" ht="12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</row>
    <row r="208" spans="1:34" ht="12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</row>
    <row r="209" spans="1:34" ht="12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</row>
    <row r="210" spans="1:34" ht="12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</row>
    <row r="211" spans="1:34" ht="12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</row>
    <row r="212" spans="1:34" ht="12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</row>
    <row r="213" spans="1:34" ht="12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1:34" ht="12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1:34" ht="12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1:34" ht="12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:34" ht="12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1:34" ht="12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1:34" ht="12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1:34" ht="12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1:34" ht="12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1:34" ht="12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:34" ht="12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1:34" ht="12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1:34" ht="12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1:34" ht="12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1:34" ht="12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1:34" ht="12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1:34" ht="12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  <row r="230" spans="1:34" ht="12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</row>
    <row r="231" spans="1:34" ht="12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</row>
    <row r="232" spans="1:34" ht="12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</row>
    <row r="233" spans="1:34" ht="12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</row>
    <row r="234" spans="1:34" ht="12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</row>
    <row r="235" spans="1:34" ht="12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</row>
    <row r="236" spans="1:34" ht="12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</row>
    <row r="237" spans="1:34" ht="12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</row>
    <row r="238" spans="1:34" ht="12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</row>
    <row r="239" spans="1:34" ht="12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</row>
    <row r="240" spans="1:34" ht="12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</row>
    <row r="241" spans="1:34" ht="12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</row>
    <row r="242" spans="1:34" ht="12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</row>
    <row r="243" spans="1:34" ht="12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</row>
    <row r="244" spans="1:34" ht="12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</row>
    <row r="245" spans="1:34" ht="12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</row>
    <row r="246" spans="1:34" ht="12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</row>
    <row r="247" spans="1:34" ht="12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</row>
    <row r="248" spans="1:34" ht="12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</row>
    <row r="249" spans="1:34" ht="12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</row>
    <row r="250" spans="1:34" ht="12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</row>
    <row r="251" spans="1:34" ht="12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</row>
    <row r="252" spans="1:34" ht="12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</row>
    <row r="253" spans="1:34" ht="12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</row>
    <row r="254" spans="1:34" ht="12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</row>
    <row r="255" spans="1:34" ht="12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</row>
    <row r="256" spans="1:34" ht="12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1:34" ht="12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</row>
    <row r="258" spans="1:34" ht="12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</row>
    <row r="259" spans="1:34" ht="12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</row>
    <row r="260" spans="1:34" ht="12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1:34" ht="12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</row>
    <row r="262" spans="1:34" ht="12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</row>
    <row r="263" spans="1:34" ht="12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</row>
    <row r="264" spans="1:34" ht="12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</row>
    <row r="265" spans="1:34" ht="12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</row>
    <row r="266" spans="1:34" ht="12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</row>
    <row r="267" spans="1:34" ht="12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</row>
    <row r="268" spans="1:34" ht="12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</row>
    <row r="269" spans="1:34" ht="12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</row>
    <row r="270" spans="1:34" ht="12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</row>
    <row r="271" spans="1:34" ht="12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</row>
    <row r="272" spans="1:34" ht="12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</row>
    <row r="273" spans="1:34" ht="12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</row>
    <row r="274" spans="1:34" ht="12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</row>
    <row r="275" spans="1:34" ht="12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</row>
    <row r="276" spans="1:34" ht="12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</row>
    <row r="277" spans="1:34" ht="12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</row>
    <row r="278" spans="1:34" ht="12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</row>
    <row r="279" spans="1:34" ht="12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</row>
    <row r="280" spans="1:34" ht="12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</row>
    <row r="281" spans="1:34" ht="12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</row>
    <row r="282" spans="1:34" ht="12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</row>
    <row r="283" spans="1:34" ht="12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</row>
    <row r="284" spans="1:34" ht="12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</row>
    <row r="285" spans="1:34" ht="12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</row>
    <row r="286" spans="1:34" ht="12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</row>
    <row r="287" spans="1:34" ht="12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</row>
    <row r="288" spans="1:34" ht="12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</row>
    <row r="289" spans="1:34" ht="12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</row>
    <row r="290" spans="1:34" ht="12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</row>
    <row r="291" spans="1:34" ht="12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</row>
    <row r="292" spans="1:34" ht="12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</row>
    <row r="293" spans="1:34" ht="12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</row>
    <row r="294" spans="1:34" ht="12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</row>
    <row r="295" spans="1:34" ht="12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</row>
    <row r="296" spans="1:34" ht="12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</row>
    <row r="297" spans="1:34" ht="12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</row>
    <row r="298" spans="1:34" ht="12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</row>
    <row r="299" spans="1:34" ht="12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</row>
    <row r="300" spans="1:34" ht="12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</row>
    <row r="301" spans="1:34" ht="12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</row>
    <row r="302" spans="1:34" ht="12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ht="12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</row>
    <row r="304" spans="1:34" ht="12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</row>
    <row r="305" spans="1:34" ht="12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</row>
    <row r="306" spans="1:34" ht="12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</row>
    <row r="307" spans="1:34" ht="12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</row>
    <row r="308" spans="1:34" ht="12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</row>
    <row r="309" spans="1:34" ht="12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</row>
    <row r="310" spans="1:34" ht="12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</row>
    <row r="311" spans="1:34" ht="12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</row>
    <row r="312" spans="1:34" ht="12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</row>
    <row r="313" spans="1:34" ht="12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</row>
    <row r="314" spans="1:34" ht="12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</row>
    <row r="315" spans="1:34" ht="12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</row>
    <row r="316" spans="1:34" ht="12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</row>
    <row r="317" spans="1:34" ht="12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</row>
    <row r="318" spans="1:34" ht="12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</row>
    <row r="319" spans="1:34" ht="12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</row>
    <row r="320" spans="1:34" ht="12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</row>
    <row r="321" spans="1:34" ht="12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</row>
    <row r="322" spans="1:34" ht="12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</row>
    <row r="323" spans="1:34" ht="12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</row>
    <row r="324" spans="1:34" ht="12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</row>
    <row r="325" spans="1:34" ht="12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</row>
    <row r="326" spans="1:34" ht="12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</row>
    <row r="327" spans="1:34" ht="12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</row>
    <row r="328" spans="1:34" ht="12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</row>
    <row r="329" spans="1:34" ht="12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</row>
    <row r="330" spans="1:34" ht="12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</row>
    <row r="331" spans="1:34" ht="12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</row>
    <row r="332" spans="1:34" ht="12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</row>
    <row r="333" spans="1:34" ht="12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</row>
    <row r="334" spans="1:34" ht="12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</row>
    <row r="335" spans="1:34" ht="12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</row>
    <row r="336" spans="1:34" ht="12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</row>
    <row r="337" spans="1:34" ht="12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</row>
    <row r="338" spans="1:34" ht="12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</row>
    <row r="339" spans="1:34" ht="12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</row>
    <row r="340" spans="1:34" ht="12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</row>
    <row r="341" spans="1:34" ht="12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</row>
    <row r="342" spans="1:34" ht="12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</row>
    <row r="343" spans="1:34" ht="12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</row>
    <row r="344" spans="1:34" ht="12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</row>
    <row r="345" spans="1:34" ht="12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</row>
    <row r="346" spans="1:34" ht="12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</row>
    <row r="347" spans="1:34" ht="12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</row>
    <row r="348" spans="1:34" ht="12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</row>
    <row r="349" spans="1:34" ht="12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</row>
    <row r="350" spans="1:34" ht="12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</row>
    <row r="351" spans="1:34" ht="12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</row>
    <row r="352" spans="1:34" ht="12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</row>
    <row r="353" spans="1:34" ht="12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</row>
    <row r="354" spans="1:34" ht="12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</row>
    <row r="355" spans="1:34" ht="12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</row>
    <row r="356" spans="1:34" ht="12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</row>
    <row r="357" spans="1:34" ht="12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</row>
    <row r="358" spans="1:34" ht="12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</row>
    <row r="359" spans="1:34" ht="12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</row>
    <row r="360" spans="1:34" ht="12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</row>
    <row r="361" spans="1:34" ht="12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</row>
    <row r="362" spans="1:34" ht="12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</row>
    <row r="363" spans="1:34" ht="12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</row>
    <row r="364" spans="1:34" ht="12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</row>
    <row r="365" spans="1:34" ht="12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</row>
    <row r="366" spans="1:34" ht="12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</row>
    <row r="367" spans="1:34" ht="12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</row>
    <row r="368" spans="1:34" ht="12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</row>
    <row r="369" spans="1:34" ht="12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</row>
    <row r="370" spans="1:34" ht="12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</row>
    <row r="371" spans="1:34" ht="12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</row>
    <row r="372" spans="1:34" ht="12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</row>
    <row r="373" spans="1:34" ht="12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</row>
    <row r="374" spans="1:34" ht="12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</row>
    <row r="375" spans="1:34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</row>
    <row r="376" spans="1:34" ht="12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</row>
    <row r="377" spans="1:34" ht="12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</row>
    <row r="378" spans="1:34" ht="12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</row>
    <row r="379" spans="1:34" ht="12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</row>
    <row r="380" spans="1:34" ht="12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</row>
    <row r="381" spans="1:34" ht="12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</row>
    <row r="382" spans="1:34" ht="12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</row>
    <row r="383" spans="1:34" ht="12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</row>
    <row r="384" spans="1:34" ht="12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</row>
    <row r="385" spans="1:34" ht="12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</row>
    <row r="386" spans="1:34" ht="12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</row>
    <row r="387" spans="1:34" ht="12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</row>
    <row r="388" spans="1:34" ht="12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</row>
    <row r="389" spans="1:34" ht="12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</row>
    <row r="390" spans="1:34" ht="12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</row>
    <row r="391" spans="1:34" ht="12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</row>
    <row r="392" spans="1:34" ht="12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</row>
    <row r="393" spans="1:34" ht="12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</row>
    <row r="394" spans="1:34" ht="12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</row>
    <row r="395" spans="1:34" ht="12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</row>
    <row r="396" spans="1:34" ht="12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</row>
    <row r="397" spans="1:34" ht="12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</row>
    <row r="398" spans="1:34" ht="12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</row>
    <row r="399" spans="1:34" ht="12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</row>
    <row r="400" spans="1:34" ht="12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</row>
    <row r="401" spans="1:34" ht="12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</row>
    <row r="402" spans="1:34" ht="12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</row>
    <row r="403" spans="1:34" ht="12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</row>
    <row r="404" spans="1:34" ht="12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</row>
    <row r="405" spans="1:34" ht="12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</row>
    <row r="406" spans="1:34" ht="12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</row>
    <row r="407" spans="1:34" ht="12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</row>
    <row r="408" spans="1:34" ht="12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</row>
    <row r="409" spans="1:34" ht="12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</row>
    <row r="410" spans="1:34" ht="12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</row>
    <row r="411" spans="1:34" ht="12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</row>
    <row r="412" spans="1:34" ht="12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</row>
    <row r="413" spans="1:34" ht="12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</row>
    <row r="414" spans="1:34" ht="12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</row>
    <row r="415" spans="1:34" ht="12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</row>
    <row r="416" spans="1:34" ht="12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</row>
    <row r="417" spans="1:34" ht="12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</row>
    <row r="418" spans="1:34" ht="12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</row>
    <row r="419" spans="1:34" ht="12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</row>
    <row r="420" spans="1:34" ht="12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</row>
    <row r="421" spans="1:34" ht="12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</row>
    <row r="422" spans="1:34" ht="12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</row>
    <row r="423" spans="1:34" ht="12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</row>
    <row r="424" spans="1:34" ht="12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</row>
    <row r="425" spans="1:34" ht="12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</row>
    <row r="426" spans="1:34" ht="12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</row>
    <row r="427" spans="1:34" ht="12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</row>
    <row r="428" spans="1:34" ht="12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</row>
    <row r="429" spans="1:34" ht="12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</row>
    <row r="430" spans="1:34" ht="12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</row>
    <row r="431" spans="1:34" ht="12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</row>
    <row r="432" spans="1:34" ht="12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</row>
    <row r="433" spans="1:34" ht="12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</row>
    <row r="434" spans="1:34" ht="12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</row>
    <row r="435" spans="1:34" ht="12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</row>
    <row r="436" spans="1:34" ht="12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</row>
    <row r="437" spans="1:34" ht="12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</row>
    <row r="438" spans="1:34" ht="12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</row>
    <row r="439" spans="1:34" ht="12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</row>
    <row r="440" spans="1:34" ht="12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</row>
    <row r="441" spans="1:34" ht="12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</row>
    <row r="442" spans="1:34" ht="12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</row>
    <row r="443" spans="1:34" ht="12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</row>
    <row r="444" spans="1:34" ht="12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</row>
    <row r="445" spans="1:34" ht="12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</row>
    <row r="446" spans="1:34" ht="12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</row>
    <row r="447" spans="1:34" ht="12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</row>
    <row r="448" spans="1:34" ht="12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</row>
    <row r="449" spans="1:34" ht="12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</row>
    <row r="450" spans="1:34" ht="12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</row>
    <row r="451" spans="1:34" ht="12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</row>
    <row r="452" spans="1:34" ht="12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</row>
    <row r="453" spans="1:34" ht="12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</row>
    <row r="454" spans="1:34" ht="12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</row>
    <row r="455" spans="1:34" ht="12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</row>
    <row r="456" spans="1:34" ht="12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</row>
    <row r="457" spans="1:34" ht="12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</row>
    <row r="458" spans="1:34" ht="12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</row>
    <row r="459" spans="1:34" ht="12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</row>
    <row r="460" spans="1:34" ht="12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</row>
    <row r="461" spans="1:34" ht="12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</row>
    <row r="462" spans="1:34" ht="12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</row>
    <row r="463" spans="1:34" ht="12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</row>
    <row r="464" spans="1:34" ht="12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</row>
    <row r="465" spans="1:34" ht="12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</row>
    <row r="466" spans="1:34" ht="12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</row>
    <row r="467" spans="1:34" ht="12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</row>
    <row r="468" spans="1:34" ht="12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</row>
    <row r="469" spans="1:34" ht="12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</row>
    <row r="470" spans="1:34" ht="12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</row>
    <row r="471" spans="1:34" ht="12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</row>
    <row r="472" spans="1:34" ht="12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</row>
    <row r="473" spans="1:34" ht="12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</row>
    <row r="474" spans="1:34" ht="12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</row>
    <row r="475" spans="1:34" ht="12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</row>
    <row r="476" spans="1:34" ht="12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</row>
    <row r="477" spans="1:34" ht="12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</row>
    <row r="478" spans="1:34" ht="12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</row>
    <row r="479" spans="1:34" ht="12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</row>
    <row r="480" spans="1:34" ht="12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</row>
    <row r="481" spans="1:34" ht="12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</row>
    <row r="482" spans="1:34" ht="12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</row>
    <row r="483" spans="1:34" ht="12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</row>
    <row r="484" spans="1:34" ht="12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</row>
    <row r="485" spans="1:34" ht="12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</row>
    <row r="486" spans="1:34" ht="12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</row>
    <row r="487" spans="1:34" ht="12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</row>
    <row r="488" spans="1:34" ht="12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</row>
    <row r="489" spans="1:34" ht="12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</row>
    <row r="490" spans="1:34" ht="12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</row>
    <row r="491" spans="1:34" ht="12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</row>
    <row r="492" spans="1:34" ht="12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</row>
    <row r="493" spans="1:34" ht="12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</row>
    <row r="494" spans="1:34" ht="12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</row>
    <row r="495" spans="1:34" ht="12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</row>
    <row r="496" spans="1:34" ht="12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</row>
    <row r="497" spans="1:34" ht="12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</row>
    <row r="498" spans="1:34" ht="12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</row>
    <row r="499" spans="1:34" ht="12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</row>
    <row r="500" spans="1:34" ht="12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</row>
    <row r="501" spans="1:34" ht="12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</row>
    <row r="502" spans="1:34" ht="12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</row>
    <row r="503" spans="1:34" ht="12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</row>
    <row r="504" spans="1:34" ht="12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</row>
    <row r="505" spans="1:34" ht="12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</row>
    <row r="506" spans="1:34" ht="12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</row>
    <row r="507" spans="1:34" ht="12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</row>
    <row r="508" spans="1:34" ht="12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</row>
    <row r="509" spans="1:34" ht="12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</row>
    <row r="510" spans="1:34" ht="12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</row>
    <row r="511" spans="1:34" ht="12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</row>
    <row r="512" spans="1:34" ht="12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</row>
    <row r="513" spans="1:34" ht="12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</row>
    <row r="514" spans="1:34" ht="12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</row>
    <row r="515" spans="1:34" ht="12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</row>
    <row r="516" spans="1:34" ht="12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</row>
    <row r="517" spans="1:34" ht="12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</row>
    <row r="518" spans="1:34" ht="12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</row>
    <row r="519" spans="1:34" ht="12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</row>
    <row r="520" spans="1:34" ht="12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</row>
    <row r="521" spans="1:34" ht="12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</row>
    <row r="522" spans="1:34" ht="12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</row>
    <row r="523" spans="1:34" ht="12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</row>
    <row r="524" spans="1:34" ht="12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</row>
    <row r="525" spans="1:34" ht="12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</row>
    <row r="526" spans="1:34" ht="12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</row>
    <row r="527" spans="1:34" ht="12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</row>
    <row r="528" spans="1:34" ht="12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</row>
    <row r="529" spans="1:34" ht="12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</row>
    <row r="530" spans="1:34" ht="12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</row>
    <row r="531" spans="1:34" ht="12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</row>
    <row r="532" spans="1:34" ht="12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</row>
    <row r="533" spans="1:34" ht="12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</row>
    <row r="534" spans="1:34" ht="12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</row>
    <row r="535" spans="1:34" ht="12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</row>
    <row r="536" spans="1:34" ht="12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</row>
    <row r="537" spans="1:34" ht="12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</row>
    <row r="538" spans="1:34" ht="12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</row>
    <row r="539" spans="1:34" ht="12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</row>
    <row r="540" spans="1:34" ht="12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</row>
    <row r="541" spans="1:34" ht="12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</row>
    <row r="542" spans="1:34" ht="12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</row>
    <row r="543" spans="1:34" ht="12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</row>
    <row r="544" spans="1:34" ht="12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</row>
    <row r="545" spans="1:34" ht="12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</row>
    <row r="546" spans="1:34" ht="12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</row>
    <row r="547" spans="1:34" ht="12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</row>
    <row r="548" spans="1:34" ht="12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</row>
    <row r="549" spans="1:34" ht="12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</row>
    <row r="550" spans="1:34" ht="12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</row>
    <row r="551" spans="1:34" ht="12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</row>
    <row r="552" spans="1:34" ht="12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</row>
    <row r="553" spans="1:34" ht="12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</row>
    <row r="554" spans="1:34" ht="12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</row>
    <row r="555" spans="1:34" ht="12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</row>
    <row r="556" spans="1:34" ht="12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</row>
    <row r="557" spans="1:34" ht="12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</row>
    <row r="558" spans="1:34" ht="12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</row>
    <row r="559" spans="1:34" ht="12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</row>
    <row r="560" spans="1:34" ht="12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</row>
    <row r="561" spans="1:34" ht="12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</row>
    <row r="562" spans="1:34" ht="12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</row>
    <row r="563" spans="1:34" ht="12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</row>
    <row r="564" spans="1:34" ht="12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</row>
    <row r="565" spans="1:34" ht="12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</row>
    <row r="566" spans="1:34" ht="12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</row>
    <row r="567" spans="1:34" ht="12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</row>
    <row r="568" spans="1:34" ht="12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</row>
    <row r="569" spans="1:34" ht="12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</row>
    <row r="570" spans="1:34" ht="12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</row>
    <row r="571" spans="1:34" ht="12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</row>
    <row r="572" spans="1:34" ht="12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</row>
    <row r="573" spans="1:34" ht="12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</row>
    <row r="574" spans="1:34" ht="12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</row>
    <row r="575" spans="1:34" ht="12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</row>
    <row r="576" spans="1:34" ht="12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</row>
    <row r="577" spans="1:34" ht="12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</row>
    <row r="578" spans="1:34" ht="12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</row>
    <row r="579" spans="1:34" ht="12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</row>
    <row r="580" spans="1:34" ht="12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</row>
    <row r="581" spans="1:34" ht="12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</row>
    <row r="582" spans="1:34" ht="12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</row>
    <row r="583" spans="1:34" ht="12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</row>
    <row r="584" spans="1:34" ht="12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</row>
    <row r="585" spans="1:34" ht="12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</row>
    <row r="586" spans="1:34" ht="12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</row>
    <row r="587" spans="1:34" ht="12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</row>
    <row r="588" spans="1:34" ht="12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</row>
    <row r="589" spans="1:34" ht="12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</row>
    <row r="590" spans="1:34" ht="12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</row>
    <row r="591" spans="1:34" ht="12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</row>
    <row r="592" spans="1:34" ht="12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</row>
    <row r="593" spans="1:34" ht="12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</row>
    <row r="594" spans="1:34" ht="12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</row>
    <row r="595" spans="1:34" ht="12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</row>
    <row r="596" spans="1:34" ht="12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</row>
    <row r="597" spans="1:34" ht="12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</row>
    <row r="598" spans="1:34" ht="12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</row>
    <row r="599" spans="1:34" ht="12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</row>
    <row r="600" spans="1:34" ht="12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</row>
    <row r="601" spans="1:34" ht="12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</row>
    <row r="602" spans="1:34" ht="12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</row>
    <row r="603" spans="1:34" ht="12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</row>
    <row r="604" spans="1:34" ht="12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</row>
    <row r="605" spans="1:34" ht="12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</row>
    <row r="606" spans="1:34" ht="12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</row>
    <row r="607" spans="1:34" ht="12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</row>
    <row r="608" spans="1:34" ht="12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</row>
    <row r="609" spans="1:34" ht="12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</row>
    <row r="610" spans="1:34" ht="12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</row>
    <row r="611" spans="1:34" ht="12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</row>
    <row r="612" spans="1:34" ht="12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</row>
    <row r="613" spans="1:34" ht="12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</row>
    <row r="614" spans="1:34" ht="12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</row>
    <row r="615" spans="1:34" ht="12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</row>
    <row r="616" spans="1:34" ht="12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</row>
    <row r="617" spans="1:34" ht="12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</row>
    <row r="618" spans="1:34" ht="12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</row>
    <row r="619" spans="1:34" ht="12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</row>
    <row r="620" spans="1:34" ht="12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</row>
    <row r="621" spans="1:34" ht="12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</row>
    <row r="622" spans="1:34" ht="12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</row>
    <row r="623" spans="1:34" ht="12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</row>
    <row r="624" spans="1:34" ht="12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</row>
    <row r="625" spans="1:34" ht="12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</row>
    <row r="626" spans="1:34" ht="12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</row>
    <row r="627" spans="1:34" ht="12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</row>
    <row r="628" spans="1:34" ht="12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</row>
    <row r="629" spans="1:34" ht="12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</row>
    <row r="630" spans="1:34" ht="12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</row>
    <row r="631" spans="1:34" ht="12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</row>
    <row r="632" spans="1:34" ht="12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</row>
    <row r="633" spans="1:34" ht="12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</row>
    <row r="634" spans="1:34" ht="12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</row>
    <row r="635" spans="1:34" ht="12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</row>
    <row r="636" spans="1:34" ht="12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</row>
    <row r="637" spans="1:34" ht="12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</row>
    <row r="638" spans="1:34" ht="12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</row>
    <row r="639" spans="1:34" ht="12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</row>
    <row r="640" spans="1:34" ht="12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</row>
    <row r="641" spans="1:34" ht="12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</row>
    <row r="642" spans="1:34" ht="12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</row>
    <row r="643" spans="1:34" ht="12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</row>
    <row r="644" spans="1:34" ht="12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</row>
    <row r="645" spans="1:34" ht="12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</row>
    <row r="646" spans="1:34" ht="12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</row>
    <row r="647" spans="1:34" ht="12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</row>
    <row r="648" spans="1:34" ht="12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</row>
    <row r="649" spans="1:34" ht="12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</row>
    <row r="650" spans="1:34" ht="12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</row>
    <row r="651" spans="1:34" ht="12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</row>
    <row r="652" spans="1:34" ht="12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</row>
    <row r="653" spans="1:34" ht="12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</row>
    <row r="654" spans="1:34" ht="12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</row>
    <row r="655" spans="1:34" ht="12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</row>
    <row r="656" spans="1:34" ht="12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</row>
    <row r="657" spans="1:34" ht="12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</row>
    <row r="658" spans="1:34" ht="12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</row>
    <row r="659" spans="1:34" ht="12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</row>
    <row r="660" spans="1:34" ht="12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</row>
    <row r="661" spans="1:34" ht="12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</row>
    <row r="662" spans="1:34" ht="12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</row>
    <row r="663" spans="1:34" ht="12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</row>
    <row r="664" spans="1:34" ht="12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</row>
    <row r="665" spans="1:34" ht="12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</row>
    <row r="666" spans="1:34" ht="12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</row>
    <row r="667" spans="1:34" ht="12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</row>
    <row r="668" spans="1:34" ht="12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</row>
    <row r="669" spans="1:34" ht="12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</row>
    <row r="670" spans="1:34" ht="12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</row>
    <row r="671" spans="1:34" ht="12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</row>
    <row r="672" spans="1:34" ht="12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</row>
    <row r="673" spans="1:34" ht="12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</row>
    <row r="674" spans="1:34" ht="12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</row>
    <row r="675" spans="1:34" ht="12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</row>
    <row r="676" spans="1:34" ht="12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</row>
    <row r="677" spans="1:34" ht="12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</row>
    <row r="678" spans="1:34" ht="12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</row>
    <row r="679" spans="1:34" ht="12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</row>
    <row r="680" spans="1:34" ht="12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</row>
    <row r="681" spans="1:34" ht="12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</row>
    <row r="682" spans="1:34" ht="12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</row>
    <row r="683" spans="1:34" ht="12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</row>
    <row r="684" spans="1:34" ht="12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</row>
    <row r="685" spans="1:34" ht="12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</row>
    <row r="686" spans="1:34" ht="12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</row>
    <row r="687" spans="1:34" ht="12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</row>
    <row r="688" spans="1:34" ht="12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</row>
    <row r="689" spans="1:34" ht="12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</row>
    <row r="690" spans="1:34" ht="12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</row>
    <row r="691" spans="1:34" ht="12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</row>
    <row r="692" spans="1:34" ht="12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</row>
    <row r="693" spans="1:34" ht="12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</row>
    <row r="694" spans="1:34" ht="12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</row>
    <row r="695" spans="1:34" ht="12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</row>
    <row r="696" spans="1:34" ht="12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</row>
    <row r="697" spans="1:34" ht="12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</row>
    <row r="698" spans="1:34" ht="12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</row>
    <row r="699" spans="1:34" ht="12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</row>
    <row r="700" spans="1:34" ht="12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</row>
    <row r="701" spans="1:34" ht="12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</row>
    <row r="702" spans="1:34" ht="12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</row>
    <row r="703" spans="1:34" ht="12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</row>
    <row r="704" spans="1:34" ht="12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</row>
    <row r="705" spans="1:34" ht="12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</row>
    <row r="706" spans="1:34" ht="12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</row>
    <row r="707" spans="1:34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</row>
    <row r="708" spans="1:34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</row>
    <row r="709" spans="1:34" ht="12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</row>
    <row r="710" spans="1:34" ht="12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</row>
    <row r="711" spans="1:34" ht="12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</row>
    <row r="712" spans="1:34" ht="12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</row>
    <row r="713" spans="1:34" ht="12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</row>
    <row r="714" spans="1:34" ht="12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</row>
    <row r="715" spans="1:34" ht="12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</row>
    <row r="716" spans="1:34" ht="12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</row>
    <row r="717" spans="1:34" ht="12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</row>
    <row r="718" spans="1:34" ht="12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</row>
    <row r="719" spans="1:34" ht="12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</row>
    <row r="720" spans="1:34" ht="12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</row>
    <row r="721" spans="1:34" ht="12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</row>
    <row r="722" spans="1:34" ht="12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</row>
    <row r="723" spans="1:34" ht="12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</row>
    <row r="724" spans="1:34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</row>
    <row r="725" spans="1:34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</row>
    <row r="726" spans="1:34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</row>
    <row r="727" spans="1:34" ht="12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</row>
    <row r="728" spans="1:34" ht="12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</row>
    <row r="729" spans="1:34" ht="12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</row>
    <row r="730" spans="1:34" ht="12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</row>
    <row r="731" spans="1:34" ht="12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</row>
    <row r="732" spans="1:34" ht="12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</row>
    <row r="733" spans="1:34" ht="12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</row>
    <row r="734" spans="1:34" ht="12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</row>
    <row r="735" spans="1:34" ht="12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</row>
    <row r="736" spans="1:34" ht="12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</row>
    <row r="737" spans="1:34" ht="12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</row>
    <row r="738" spans="1:34" ht="12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</row>
    <row r="739" spans="1:34" ht="12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</row>
    <row r="740" spans="1:34" ht="12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</row>
    <row r="741" spans="1:34" ht="12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</row>
    <row r="742" spans="1:34" ht="12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</row>
    <row r="743" spans="1:34" ht="12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</row>
    <row r="744" spans="1:34" ht="12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</row>
    <row r="745" spans="1:34" ht="12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</row>
    <row r="746" spans="1:34" ht="12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</row>
    <row r="747" spans="1:34" ht="12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</row>
    <row r="748" spans="1:34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</row>
    <row r="749" spans="1:34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</row>
    <row r="750" spans="1:34" ht="12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</row>
    <row r="751" spans="1:34" ht="12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</row>
    <row r="752" spans="1:34" ht="12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</row>
    <row r="753" spans="1:34" ht="12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</row>
    <row r="754" spans="1:34" ht="12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</row>
    <row r="755" spans="1:34" ht="12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</row>
    <row r="756" spans="1:34" ht="12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</row>
    <row r="757" spans="1:34" ht="12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</row>
    <row r="758" spans="1:34" ht="12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</row>
    <row r="759" spans="1:34" ht="12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</row>
    <row r="760" spans="1:34" ht="12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</row>
    <row r="761" spans="1:34" ht="12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</row>
    <row r="762" spans="1:34" ht="12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</row>
    <row r="763" spans="1:34" ht="12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</row>
    <row r="764" spans="1:34" ht="12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</row>
    <row r="765" spans="1:34" ht="12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</row>
    <row r="766" spans="1:34" ht="12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</row>
    <row r="767" spans="1:34" ht="12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</row>
    <row r="768" spans="1:34" ht="12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</row>
    <row r="769" spans="1:34" ht="12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</row>
    <row r="770" spans="1:34" ht="12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</row>
    <row r="771" spans="1:34" ht="12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</row>
    <row r="772" spans="1:34" ht="12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</row>
    <row r="773" spans="1:34" ht="12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</row>
    <row r="774" spans="1:34" ht="12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</row>
    <row r="775" spans="1:34" ht="12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</row>
    <row r="776" spans="1:34" ht="12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</row>
    <row r="777" spans="1:34" ht="12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</row>
    <row r="778" spans="1:34" ht="12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</row>
    <row r="779" spans="1:34" ht="12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</row>
    <row r="780" spans="1:34" ht="12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</row>
    <row r="781" spans="1:34" ht="12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</row>
    <row r="782" spans="1:34" ht="12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</row>
    <row r="783" spans="1:34" ht="12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</row>
    <row r="784" spans="1:34" ht="12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</row>
    <row r="785" spans="1:34" ht="12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</row>
    <row r="786" spans="1:34" ht="12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</row>
    <row r="787" spans="1:34" ht="12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</row>
    <row r="788" spans="1:34" ht="12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</row>
    <row r="789" spans="1:34" ht="12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</row>
    <row r="790" spans="1:34" ht="12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</row>
    <row r="791" spans="1:34" ht="12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</row>
    <row r="792" spans="1:34" ht="12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</row>
    <row r="793" spans="1:34" ht="12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</row>
    <row r="794" spans="1:34" ht="12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</row>
    <row r="795" spans="1:34" ht="12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</row>
    <row r="796" spans="1:34" ht="12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</row>
    <row r="797" spans="1:34" ht="12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</row>
    <row r="798" spans="1:34" ht="12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</row>
    <row r="799" spans="1:34" ht="12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</row>
    <row r="800" spans="1:34" ht="12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</row>
    <row r="801" spans="1:34" ht="12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</row>
    <row r="802" spans="1:34" ht="12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</row>
    <row r="803" spans="1:34" ht="12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</row>
    <row r="804" spans="1:34" ht="12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</row>
    <row r="805" spans="1:34" ht="12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</row>
    <row r="806" spans="1:34" ht="12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</row>
    <row r="807" spans="1:34" ht="12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</row>
    <row r="808" spans="1:34" ht="12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</row>
    <row r="809" spans="1:34" ht="12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</row>
    <row r="810" spans="1:34" ht="12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</row>
    <row r="811" spans="1:34" ht="12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</row>
    <row r="812" spans="1:34" ht="12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</row>
    <row r="813" spans="1:34" ht="12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</row>
    <row r="814" spans="1:34" ht="12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</row>
    <row r="815" spans="1:34" ht="12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</row>
    <row r="816" spans="1:34" ht="12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</row>
    <row r="817" spans="1:34" ht="12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</row>
    <row r="818" spans="1:34" ht="12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</row>
    <row r="819" spans="1:34" ht="12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</row>
    <row r="820" spans="1:34" ht="12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</row>
    <row r="821" spans="1:34" ht="12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</row>
    <row r="822" spans="1:34" ht="12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</row>
    <row r="823" spans="1:34" ht="12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</row>
    <row r="824" spans="1:34" ht="12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</row>
    <row r="825" spans="1:34" ht="12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</row>
    <row r="826" spans="1:34" ht="12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</row>
    <row r="827" spans="1:34" ht="12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</row>
    <row r="828" spans="1:34" ht="12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</row>
    <row r="829" spans="1:34" ht="12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</row>
    <row r="830" spans="1:34" ht="12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</row>
    <row r="831" spans="1:34" ht="12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</row>
    <row r="832" spans="1:34" ht="12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</row>
    <row r="833" spans="1:34" ht="12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</row>
    <row r="834" spans="1:34" ht="12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</row>
    <row r="835" spans="1:34" ht="12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</row>
    <row r="836" spans="1:34" ht="12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</row>
    <row r="837" spans="1:34" ht="12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</row>
    <row r="838" spans="1:34" ht="12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</row>
    <row r="839" spans="1:34" ht="12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</row>
    <row r="840" spans="1:34" ht="12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</row>
    <row r="841" spans="1:34" ht="12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</row>
    <row r="842" spans="1:34" ht="12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</row>
    <row r="843" spans="1:34" ht="12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</row>
    <row r="844" spans="1:34" ht="12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</row>
    <row r="845" spans="1:34" ht="12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</row>
    <row r="846" spans="1:34" ht="12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</row>
    <row r="847" spans="1:34" ht="12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</row>
    <row r="848" spans="1:34" ht="12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</row>
    <row r="849" spans="1:34" ht="12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</row>
    <row r="850" spans="1:34" ht="12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</row>
    <row r="851" spans="1:34" ht="12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</row>
    <row r="852" spans="1:34" ht="12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</row>
    <row r="853" spans="1:34" ht="12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</row>
    <row r="854" spans="1:34" ht="12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</row>
    <row r="855" spans="1:34" ht="12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</row>
    <row r="856" spans="1:34" ht="12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</row>
    <row r="857" spans="1:34" ht="12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</row>
    <row r="858" spans="1:34" ht="12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</row>
    <row r="859" spans="1:34" ht="12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</row>
    <row r="860" spans="1:34" ht="12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</row>
    <row r="861" spans="1:34" ht="12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</row>
    <row r="862" spans="1:34" ht="12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</row>
    <row r="863" spans="1:34" ht="12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</row>
    <row r="864" spans="1:34" ht="12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</row>
    <row r="865" spans="1:34" ht="12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</row>
    <row r="866" spans="1:34" ht="12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</row>
    <row r="867" spans="1:34" ht="12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</row>
    <row r="868" spans="1:34" ht="12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</row>
    <row r="869" spans="1:34" ht="12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</row>
    <row r="870" spans="1:34" ht="12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</row>
    <row r="871" spans="1:34" ht="12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</row>
    <row r="872" spans="1:34" ht="12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</row>
    <row r="873" spans="1:34" ht="12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</row>
    <row r="874" spans="1:34" ht="12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</row>
    <row r="875" spans="1:34" ht="12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</row>
    <row r="876" spans="1:34" ht="12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</row>
    <row r="877" spans="1:34" ht="12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</row>
    <row r="878" spans="1:34" ht="12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</row>
    <row r="879" spans="1:34" ht="12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</row>
    <row r="880" spans="1:34" ht="12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</row>
    <row r="881" spans="1:34" ht="12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</row>
    <row r="882" spans="1:34" ht="12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</row>
    <row r="883" spans="1:34" ht="12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</row>
    <row r="884" spans="1:34" ht="12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</row>
    <row r="885" spans="1:34" ht="12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</row>
    <row r="886" spans="1:34" ht="12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</row>
    <row r="887" spans="1:34" ht="12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</row>
    <row r="888" spans="1:34" ht="12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</row>
    <row r="889" spans="1:34" ht="12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</row>
    <row r="890" spans="1:34" ht="12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</row>
    <row r="891" spans="1:34" ht="12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</row>
    <row r="892" spans="1:34" ht="12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</row>
    <row r="893" spans="1:34" ht="12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</row>
    <row r="894" spans="1:34" ht="12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</row>
    <row r="895" spans="1:34" ht="12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</row>
    <row r="896" spans="1:34" ht="12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</row>
    <row r="897" spans="1:34" ht="12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</row>
    <row r="898" spans="1:34" ht="12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</row>
    <row r="899" spans="1:34" ht="12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</row>
    <row r="900" spans="1:34" ht="12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</row>
    <row r="901" spans="1:34" ht="12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</row>
    <row r="902" spans="1:34" ht="12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</row>
    <row r="903" spans="1:34" ht="12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</row>
    <row r="904" spans="1:34" ht="12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</row>
    <row r="905" spans="1:34" ht="12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</row>
    <row r="906" spans="1:34" ht="12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</row>
    <row r="907" spans="1:34" ht="12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</row>
    <row r="908" spans="1:34" ht="12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</row>
    <row r="909" spans="1:34" ht="12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</row>
    <row r="910" spans="1:34" ht="12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</row>
    <row r="911" spans="1:34" ht="12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</row>
    <row r="912" spans="1:34" ht="12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</row>
    <row r="913" spans="1:34" ht="12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</row>
    <row r="914" spans="1:34" ht="12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</row>
    <row r="915" spans="1:34" ht="12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</row>
    <row r="916" spans="1:34" ht="12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</row>
    <row r="917" spans="1:34" ht="12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</row>
    <row r="918" spans="1:34" ht="12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</row>
    <row r="919" spans="1:34" ht="12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</row>
    <row r="920" spans="1:34" ht="12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</row>
    <row r="921" spans="1:34" ht="12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</row>
    <row r="922" spans="1:34" ht="12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</row>
    <row r="923" spans="1:34" ht="12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</row>
    <row r="924" spans="1:34" ht="12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</row>
    <row r="925" spans="1:34" ht="12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</row>
    <row r="926" spans="1:34" ht="12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</row>
    <row r="927" spans="1:34" ht="12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</row>
    <row r="928" spans="1:34" ht="12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</row>
    <row r="929" spans="1:34" ht="12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</row>
    <row r="930" spans="1:34" ht="12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</row>
    <row r="931" spans="1:34" ht="12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</row>
    <row r="932" spans="1:34" ht="12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</row>
    <row r="933" spans="1:34" ht="12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</row>
    <row r="934" spans="1:34" ht="12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</row>
    <row r="935" spans="1:34" ht="12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</row>
    <row r="936" spans="1:34" ht="12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</row>
    <row r="937" spans="1:34" ht="12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</row>
    <row r="938" spans="1:34" ht="12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</row>
    <row r="939" spans="1:34" ht="12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</row>
    <row r="940" spans="1:34" ht="12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</row>
    <row r="941" spans="1:34" ht="12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</row>
    <row r="942" spans="1:34" ht="12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</row>
    <row r="943" spans="1:34" ht="12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</row>
    <row r="944" spans="1:34" ht="12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</row>
    <row r="945" spans="1:34" ht="12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</row>
    <row r="946" spans="1:34" ht="12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</row>
    <row r="947" spans="1:34" ht="12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</row>
    <row r="948" spans="1:34" ht="12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</row>
    <row r="949" spans="1:34" ht="12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</row>
    <row r="950" spans="1:34" ht="12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</row>
    <row r="951" spans="1:34" ht="12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</row>
    <row r="952" spans="1:34" ht="12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</row>
    <row r="953" spans="1:34" ht="12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</row>
    <row r="954" spans="1:34" ht="12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</row>
    <row r="955" spans="1:34" ht="12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</row>
    <row r="956" spans="1:34" ht="12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</row>
    <row r="957" spans="1:34" ht="12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</row>
    <row r="958" spans="1:34" ht="12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</row>
    <row r="959" spans="1:34" ht="12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</row>
    <row r="960" spans="1:34" ht="12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</row>
    <row r="961" spans="1:34" ht="12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</row>
    <row r="962" spans="1:34" ht="12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</row>
    <row r="963" spans="1:34" ht="12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</row>
    <row r="964" spans="1:34" ht="12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</row>
    <row r="965" spans="1:34" ht="12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</row>
    <row r="966" spans="1:34" ht="12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</row>
    <row r="967" spans="1:34" ht="12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</row>
    <row r="968" spans="1:34" ht="12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</row>
    <row r="969" spans="1:34" ht="12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</row>
    <row r="970" spans="1:34" ht="12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</row>
    <row r="971" spans="1:34" ht="12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</row>
    <row r="972" spans="1:34" ht="12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</row>
    <row r="973" spans="1:34" ht="12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</row>
    <row r="974" spans="1:34" ht="12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</row>
    <row r="975" spans="1:34" ht="12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</row>
    <row r="976" spans="1:34" ht="12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</row>
    <row r="977" spans="1:34" ht="12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</row>
    <row r="978" spans="1:34" ht="12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</row>
    <row r="979" spans="1:34" ht="12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</row>
    <row r="980" spans="1:34" ht="12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</row>
    <row r="981" spans="1:34" ht="12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</row>
    <row r="982" spans="1:34" ht="12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</row>
    <row r="983" spans="1:34" ht="12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</row>
    <row r="984" spans="1:34" ht="12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</row>
    <row r="985" spans="1:34" ht="12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</row>
    <row r="986" spans="1:34" ht="12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</row>
    <row r="987" spans="1:34" ht="12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</row>
    <row r="988" spans="1:34" ht="12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</row>
    <row r="989" spans="1:34" ht="12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</row>
    <row r="990" spans="1:34" ht="12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</row>
    <row r="991" spans="1:34" ht="12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</row>
    <row r="992" spans="1:34" ht="12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</row>
    <row r="993" spans="1:34" ht="12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</row>
    <row r="994" spans="1:34" ht="12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</row>
    <row r="995" spans="1:34" ht="12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</row>
    <row r="996" spans="1:34" ht="12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</row>
    <row r="997" spans="1:34" ht="12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</row>
    <row r="998" spans="1:34" ht="12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</row>
    <row r="999" spans="1:34" ht="12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</row>
    <row r="1000" spans="1:34" ht="12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</row>
    <row r="1001" spans="1:34" ht="12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</row>
    <row r="1002" spans="1:34" ht="12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</row>
    <row r="1003" spans="1:34" ht="12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</row>
    <row r="1004" spans="1:34" ht="12.75" customHeigh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</row>
    <row r="1005" spans="1:34" ht="12.75" customHeigh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</row>
    <row r="1006" spans="1:34" ht="12.75" customHeigh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</row>
    <row r="1007" spans="1:34" ht="12.75" customHeigh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</row>
    <row r="1008" spans="1:34" ht="12.75" customHeigh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</row>
    <row r="1009" spans="1:34" ht="12.75" customHeigh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</row>
    <row r="1010" spans="1:34" ht="12.75" customHeigh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</row>
    <row r="1011" spans="1:34" ht="12.75" customHeigh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</row>
    <row r="1012" spans="1:34" ht="12.75" customHeigh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</row>
    <row r="1013" spans="1:34" ht="12.75" customHeigh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</row>
    <row r="1014" spans="1:34" ht="12.75" customHeigh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</row>
  </sheetData>
  <mergeCells count="12">
    <mergeCell ref="B7:B9"/>
    <mergeCell ref="E7:E9"/>
    <mergeCell ref="L7:L9"/>
    <mergeCell ref="M7:M9"/>
    <mergeCell ref="N7:N9"/>
    <mergeCell ref="B78:N78"/>
    <mergeCell ref="M1:N1"/>
    <mergeCell ref="M2:N2"/>
    <mergeCell ref="M3:N3"/>
    <mergeCell ref="B4:N4"/>
    <mergeCell ref="A5:N5"/>
    <mergeCell ref="A7:A9"/>
  </mergeCells>
  <phoneticPr fontId="0" type="noConversion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Normal="100" zoomScaleSheetLayoutView="100" zoomScalePageLayoutView="95" workbookViewId="0">
      <selection sqref="A1:P7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3" width="11.5703125" customWidth="1"/>
    <col min="14" max="14" width="18.85546875" customWidth="1"/>
    <col min="15" max="15" width="13.85546875" customWidth="1"/>
    <col min="16" max="16" width="27" customWidth="1"/>
  </cols>
  <sheetData>
    <row r="1" spans="1:16" ht="66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63" t="s">
        <v>167</v>
      </c>
      <c r="P1" s="242"/>
    </row>
    <row r="2" spans="1:16" ht="21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138" t="s">
        <v>168</v>
      </c>
    </row>
    <row r="3" spans="1:16" ht="15.75">
      <c r="A3" s="35"/>
      <c r="B3" s="260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>
      <c r="A4" s="260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258" t="s">
        <v>5</v>
      </c>
      <c r="B6" s="259" t="s">
        <v>6</v>
      </c>
      <c r="C6" s="41" t="s">
        <v>122</v>
      </c>
      <c r="D6" s="41"/>
      <c r="E6" s="259" t="s">
        <v>123</v>
      </c>
      <c r="F6" s="41"/>
      <c r="G6" s="41"/>
      <c r="H6" s="41"/>
      <c r="I6" s="41"/>
      <c r="J6" s="41"/>
      <c r="K6" s="41"/>
      <c r="L6" s="41"/>
      <c r="M6" s="41"/>
      <c r="N6" s="259" t="s">
        <v>8</v>
      </c>
      <c r="O6" s="259" t="s">
        <v>9</v>
      </c>
      <c r="P6" s="262" t="s">
        <v>10</v>
      </c>
    </row>
    <row r="7" spans="1:16" ht="15.75">
      <c r="A7" s="246"/>
      <c r="B7" s="249"/>
      <c r="C7" s="42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249"/>
      <c r="O7" s="249"/>
      <c r="P7" s="253"/>
    </row>
    <row r="8" spans="1:16" ht="15.75">
      <c r="A8" s="247"/>
      <c r="B8" s="250"/>
      <c r="C8" s="44" t="s">
        <v>125</v>
      </c>
      <c r="D8" s="45">
        <v>44601</v>
      </c>
      <c r="E8" s="250"/>
      <c r="F8" s="46">
        <v>44632</v>
      </c>
      <c r="G8" s="47" t="s">
        <v>123</v>
      </c>
      <c r="H8" s="124">
        <v>44671</v>
      </c>
      <c r="I8" s="48" t="str">
        <f t="shared" ref="I8:I24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250"/>
      <c r="O8" s="250"/>
      <c r="P8" s="254"/>
    </row>
    <row r="9" spans="1:16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1">
        <v>16</v>
      </c>
    </row>
    <row r="10" spans="1:16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54"/>
      <c r="O10" s="54"/>
      <c r="P10" s="55"/>
    </row>
    <row r="11" spans="1:16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61"/>
      <c r="O11" s="62"/>
      <c r="P11" s="61" t="s">
        <v>14</v>
      </c>
    </row>
    <row r="12" spans="1:16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61" t="s">
        <v>17</v>
      </c>
      <c r="O12" s="67">
        <v>44712</v>
      </c>
      <c r="P12" s="61" t="s">
        <v>14</v>
      </c>
    </row>
    <row r="13" spans="1:16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61" t="s">
        <v>17</v>
      </c>
      <c r="O13" s="67">
        <v>44672</v>
      </c>
      <c r="P13" s="61" t="s">
        <v>14</v>
      </c>
    </row>
    <row r="14" spans="1:16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61" t="s">
        <v>17</v>
      </c>
      <c r="O14" s="67">
        <v>44586</v>
      </c>
      <c r="P14" s="61" t="s">
        <v>14</v>
      </c>
    </row>
    <row r="15" spans="1:16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61" t="s">
        <v>17</v>
      </c>
      <c r="O15" s="67">
        <v>44672</v>
      </c>
      <c r="P15" s="61" t="s">
        <v>14</v>
      </c>
    </row>
    <row r="16" spans="1:16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61" t="s">
        <v>17</v>
      </c>
      <c r="O16" s="67">
        <v>44672</v>
      </c>
      <c r="P16" s="61" t="s">
        <v>14</v>
      </c>
    </row>
    <row r="17" spans="1:16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61" t="s">
        <v>17</v>
      </c>
      <c r="O17" s="67">
        <v>44665</v>
      </c>
      <c r="P17" s="61" t="s">
        <v>14</v>
      </c>
    </row>
    <row r="18" spans="1:16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61" t="s">
        <v>17</v>
      </c>
      <c r="O18" s="67">
        <v>44601</v>
      </c>
      <c r="P18" s="61" t="s">
        <v>14</v>
      </c>
    </row>
    <row r="19" spans="1:16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27">
        <v>-1600</v>
      </c>
      <c r="M19" s="127">
        <v>0</v>
      </c>
      <c r="N19" s="61" t="s">
        <v>17</v>
      </c>
      <c r="O19" s="67">
        <v>44665</v>
      </c>
      <c r="P19" s="61" t="s">
        <v>14</v>
      </c>
    </row>
    <row r="20" spans="1:16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61"/>
      <c r="O20" s="67"/>
      <c r="P20" s="61" t="s">
        <v>34</v>
      </c>
    </row>
    <row r="21" spans="1:16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61" t="s">
        <v>17</v>
      </c>
      <c r="O21" s="67">
        <v>44835</v>
      </c>
      <c r="P21" s="61" t="s">
        <v>34</v>
      </c>
    </row>
    <row r="22" spans="1:16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61" t="s">
        <v>17</v>
      </c>
      <c r="O22" s="67">
        <v>44835</v>
      </c>
      <c r="P22" s="61" t="s">
        <v>34</v>
      </c>
    </row>
    <row r="23" spans="1:16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61" t="s">
        <v>17</v>
      </c>
      <c r="O23" s="67">
        <v>44915</v>
      </c>
      <c r="P23" s="61" t="s">
        <v>34</v>
      </c>
    </row>
    <row r="24" spans="1:16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5">
        <v>0</v>
      </c>
      <c r="I24" s="98">
        <f t="shared" si="0"/>
        <v>5003</v>
      </c>
      <c r="J24" s="98">
        <v>0</v>
      </c>
      <c r="K24" s="98">
        <v>5003</v>
      </c>
      <c r="L24" s="98">
        <v>0</v>
      </c>
      <c r="M24" s="127">
        <v>3403</v>
      </c>
      <c r="N24" s="61"/>
      <c r="O24" s="67"/>
      <c r="P24" s="61"/>
    </row>
    <row r="25" spans="1:16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5"/>
      <c r="I25" s="126"/>
      <c r="J25" s="126"/>
      <c r="K25" s="126"/>
      <c r="L25" s="141">
        <v>-1600</v>
      </c>
      <c r="M25" s="140"/>
      <c r="N25" s="61"/>
      <c r="O25" s="67"/>
      <c r="P25" s="61"/>
    </row>
    <row r="26" spans="1:16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5"/>
      <c r="I26" s="98"/>
      <c r="J26" s="98"/>
      <c r="K26" s="98"/>
      <c r="L26" s="98"/>
      <c r="M26" s="98"/>
      <c r="N26" s="61"/>
      <c r="O26" s="67"/>
      <c r="P26" s="61"/>
    </row>
    <row r="27" spans="1:16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5">
        <v>0</v>
      </c>
      <c r="I27" s="98">
        <f t="shared" ref="I27:I48" si="1">G27</f>
        <v>435</v>
      </c>
      <c r="J27" s="98">
        <v>0</v>
      </c>
      <c r="K27" s="98">
        <v>435</v>
      </c>
      <c r="L27" s="98">
        <v>0</v>
      </c>
      <c r="M27" s="98">
        <v>435</v>
      </c>
      <c r="N27" s="61" t="s">
        <v>17</v>
      </c>
      <c r="O27" s="67">
        <v>44840</v>
      </c>
      <c r="P27" s="61" t="s">
        <v>46</v>
      </c>
    </row>
    <row r="28" spans="1:16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5">
        <v>0</v>
      </c>
      <c r="I28" s="98">
        <f t="shared" si="1"/>
        <v>0</v>
      </c>
      <c r="J28" s="98">
        <v>0</v>
      </c>
      <c r="K28" s="98">
        <v>0</v>
      </c>
      <c r="L28" s="98">
        <v>0</v>
      </c>
      <c r="M28" s="98">
        <v>0</v>
      </c>
      <c r="N28" s="61" t="s">
        <v>17</v>
      </c>
      <c r="O28" s="67">
        <v>44756</v>
      </c>
      <c r="P28" s="61" t="s">
        <v>46</v>
      </c>
    </row>
    <row r="29" spans="1:16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98">
        <v>0</v>
      </c>
      <c r="M29" s="98">
        <v>0</v>
      </c>
      <c r="N29" s="61" t="s">
        <v>17</v>
      </c>
      <c r="O29" s="67">
        <v>44700</v>
      </c>
      <c r="P29" s="61" t="s">
        <v>46</v>
      </c>
    </row>
    <row r="30" spans="1:16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61" t="s">
        <v>17</v>
      </c>
      <c r="O30" s="67">
        <v>44840</v>
      </c>
      <c r="P30" s="61" t="s">
        <v>46</v>
      </c>
    </row>
    <row r="31" spans="1:16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61" t="s">
        <v>17</v>
      </c>
      <c r="O31" s="67">
        <v>44616</v>
      </c>
      <c r="P31" s="61" t="s">
        <v>14</v>
      </c>
    </row>
    <row r="32" spans="1:16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61" t="s">
        <v>17</v>
      </c>
      <c r="O32" s="67">
        <v>44777</v>
      </c>
      <c r="P32" s="61" t="s">
        <v>14</v>
      </c>
    </row>
    <row r="33" spans="1:16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61" t="s">
        <v>17</v>
      </c>
      <c r="O33" s="67">
        <v>44707</v>
      </c>
      <c r="P33" s="61" t="s">
        <v>14</v>
      </c>
    </row>
    <row r="34" spans="1:16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5">
        <v>0</v>
      </c>
      <c r="I34" s="98">
        <f t="shared" si="1"/>
        <v>500</v>
      </c>
      <c r="J34" s="98">
        <v>0</v>
      </c>
      <c r="K34" s="98">
        <v>500</v>
      </c>
      <c r="L34" s="98">
        <v>0</v>
      </c>
      <c r="M34" s="98">
        <v>500</v>
      </c>
      <c r="N34" s="61" t="s">
        <v>17</v>
      </c>
      <c r="O34" s="67">
        <v>44840</v>
      </c>
      <c r="P34" s="61" t="s">
        <v>14</v>
      </c>
    </row>
    <row r="35" spans="1:16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5">
        <v>0</v>
      </c>
      <c r="I35" s="98">
        <f t="shared" si="1"/>
        <v>1750</v>
      </c>
      <c r="J35" s="98">
        <v>0</v>
      </c>
      <c r="K35" s="98">
        <v>1750</v>
      </c>
      <c r="L35" s="98">
        <v>0</v>
      </c>
      <c r="M35" s="98">
        <v>1750</v>
      </c>
      <c r="N35" s="73" t="s">
        <v>63</v>
      </c>
      <c r="O35" s="67">
        <v>44861</v>
      </c>
      <c r="P35" s="61" t="s">
        <v>14</v>
      </c>
    </row>
    <row r="36" spans="1:16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5">
        <v>0</v>
      </c>
      <c r="I36" s="98">
        <f t="shared" si="1"/>
        <v>1500</v>
      </c>
      <c r="J36" s="98">
        <v>0</v>
      </c>
      <c r="K36" s="98">
        <v>1500</v>
      </c>
      <c r="L36" s="98">
        <v>0</v>
      </c>
      <c r="M36" s="98">
        <v>1500</v>
      </c>
      <c r="N36" s="61" t="s">
        <v>17</v>
      </c>
      <c r="O36" s="67">
        <v>44826</v>
      </c>
      <c r="P36" s="61" t="s">
        <v>46</v>
      </c>
    </row>
    <row r="37" spans="1:16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5">
        <v>0</v>
      </c>
      <c r="I37" s="98">
        <f t="shared" si="1"/>
        <v>1600</v>
      </c>
      <c r="J37" s="133">
        <v>-1236</v>
      </c>
      <c r="K37" s="133">
        <v>364</v>
      </c>
      <c r="L37" s="134">
        <v>0</v>
      </c>
      <c r="M37" s="134">
        <v>364</v>
      </c>
      <c r="N37" s="61" t="s">
        <v>17</v>
      </c>
      <c r="O37" s="67">
        <v>44854</v>
      </c>
      <c r="P37" s="61" t="s">
        <v>14</v>
      </c>
    </row>
    <row r="38" spans="1:16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5">
        <v>0</v>
      </c>
      <c r="I38" s="98">
        <f t="shared" si="1"/>
        <v>123.625</v>
      </c>
      <c r="J38" s="98">
        <v>0</v>
      </c>
      <c r="K38" s="98">
        <v>123.625</v>
      </c>
      <c r="L38" s="98">
        <v>0</v>
      </c>
      <c r="M38" s="98">
        <v>123.625</v>
      </c>
      <c r="N38" s="61" t="s">
        <v>17</v>
      </c>
      <c r="O38" s="67">
        <v>44707</v>
      </c>
      <c r="P38" s="61" t="s">
        <v>14</v>
      </c>
    </row>
    <row r="39" spans="1:16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5">
        <v>0</v>
      </c>
      <c r="I39" s="98">
        <f t="shared" si="1"/>
        <v>542.18100000000004</v>
      </c>
      <c r="J39" s="98">
        <v>0</v>
      </c>
      <c r="K39" s="98">
        <v>542.18100000000004</v>
      </c>
      <c r="L39" s="98">
        <v>0</v>
      </c>
      <c r="M39" s="98">
        <v>542.18100000000004</v>
      </c>
      <c r="N39" s="61" t="s">
        <v>17</v>
      </c>
      <c r="O39" s="67">
        <v>44721</v>
      </c>
      <c r="P39" s="61" t="s">
        <v>14</v>
      </c>
    </row>
    <row r="40" spans="1:16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5">
        <v>0</v>
      </c>
      <c r="I40" s="98">
        <f t="shared" si="1"/>
        <v>256.73399999999998</v>
      </c>
      <c r="J40" s="98">
        <v>0</v>
      </c>
      <c r="K40" s="98">
        <v>256.73399999999998</v>
      </c>
      <c r="L40" s="98">
        <v>0</v>
      </c>
      <c r="M40" s="98">
        <v>256.73399999999998</v>
      </c>
      <c r="N40" s="61" t="s">
        <v>17</v>
      </c>
      <c r="O40" s="67">
        <v>44693</v>
      </c>
      <c r="P40" s="61" t="s">
        <v>14</v>
      </c>
    </row>
    <row r="41" spans="1:16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5">
        <v>0</v>
      </c>
      <c r="I41" s="98">
        <f t="shared" si="1"/>
        <v>332.87099999999998</v>
      </c>
      <c r="J41" s="98">
        <v>0</v>
      </c>
      <c r="K41" s="98">
        <v>332.87099999999998</v>
      </c>
      <c r="L41" s="98">
        <v>0</v>
      </c>
      <c r="M41" s="98">
        <v>332.87099999999998</v>
      </c>
      <c r="N41" s="61" t="s">
        <v>17</v>
      </c>
      <c r="O41" s="67">
        <v>44727</v>
      </c>
      <c r="P41" s="61" t="s">
        <v>14</v>
      </c>
    </row>
    <row r="42" spans="1:16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5">
        <v>0</v>
      </c>
      <c r="I42" s="98">
        <f t="shared" si="1"/>
        <v>175.04300000000001</v>
      </c>
      <c r="J42" s="98">
        <v>0</v>
      </c>
      <c r="K42" s="98">
        <v>175.04300000000001</v>
      </c>
      <c r="L42" s="98">
        <v>0</v>
      </c>
      <c r="M42" s="98">
        <v>175.04300000000001</v>
      </c>
      <c r="N42" s="61" t="s">
        <v>17</v>
      </c>
      <c r="O42" s="67">
        <v>44756</v>
      </c>
      <c r="P42" s="61" t="s">
        <v>14</v>
      </c>
    </row>
    <row r="43" spans="1:16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5">
        <v>0</v>
      </c>
      <c r="I43" s="98">
        <f t="shared" si="1"/>
        <v>300</v>
      </c>
      <c r="J43" s="98">
        <v>0</v>
      </c>
      <c r="K43" s="98">
        <v>300</v>
      </c>
      <c r="L43" s="98">
        <v>0</v>
      </c>
      <c r="M43" s="98">
        <v>300</v>
      </c>
      <c r="N43" s="61" t="s">
        <v>17</v>
      </c>
      <c r="O43" s="67">
        <v>44791</v>
      </c>
      <c r="P43" s="61" t="s">
        <v>81</v>
      </c>
    </row>
    <row r="44" spans="1:16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5">
        <v>0</v>
      </c>
      <c r="I44" s="98">
        <f t="shared" si="1"/>
        <v>140.69999999999999</v>
      </c>
      <c r="J44" s="98">
        <v>0</v>
      </c>
      <c r="K44" s="98">
        <v>140.69999999999999</v>
      </c>
      <c r="L44" s="98">
        <v>0</v>
      </c>
      <c r="M44" s="98">
        <v>140.69999999999999</v>
      </c>
      <c r="N44" s="61" t="s">
        <v>17</v>
      </c>
      <c r="O44" s="67">
        <v>44756</v>
      </c>
      <c r="P44" s="61" t="s">
        <v>14</v>
      </c>
    </row>
    <row r="45" spans="1:16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5">
        <v>0</v>
      </c>
      <c r="I45" s="98">
        <f t="shared" si="1"/>
        <v>350</v>
      </c>
      <c r="J45" s="98">
        <v>0</v>
      </c>
      <c r="K45" s="98">
        <v>350</v>
      </c>
      <c r="L45" s="98">
        <v>0</v>
      </c>
      <c r="M45" s="98">
        <v>350</v>
      </c>
      <c r="N45" s="61" t="s">
        <v>17</v>
      </c>
      <c r="O45" s="67">
        <v>44668</v>
      </c>
      <c r="P45" s="61" t="s">
        <v>14</v>
      </c>
    </row>
    <row r="46" spans="1:16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5">
        <v>0</v>
      </c>
      <c r="I46" s="98">
        <f t="shared" si="1"/>
        <v>1079.309</v>
      </c>
      <c r="J46" s="98">
        <v>0</v>
      </c>
      <c r="K46" s="98">
        <v>1079.309</v>
      </c>
      <c r="L46" s="98">
        <v>0</v>
      </c>
      <c r="M46" s="98">
        <v>1079.309</v>
      </c>
      <c r="N46" s="73" t="s">
        <v>134</v>
      </c>
      <c r="O46" s="67">
        <v>44668</v>
      </c>
      <c r="P46" s="61" t="s">
        <v>14</v>
      </c>
    </row>
    <row r="47" spans="1:16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5">
        <v>0</v>
      </c>
      <c r="I47" s="98">
        <f t="shared" si="1"/>
        <v>57.323999999999998</v>
      </c>
      <c r="J47" s="98">
        <v>0</v>
      </c>
      <c r="K47" s="98">
        <v>57.323999999999998</v>
      </c>
      <c r="L47" s="98">
        <v>0</v>
      </c>
      <c r="M47" s="98">
        <v>57.323999999999998</v>
      </c>
      <c r="N47" s="61" t="s">
        <v>17</v>
      </c>
      <c r="O47" s="67">
        <v>44652</v>
      </c>
      <c r="P47" s="61" t="s">
        <v>137</v>
      </c>
    </row>
    <row r="48" spans="1:16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5"/>
      <c r="I48" s="98">
        <f t="shared" si="1"/>
        <v>9142.7870000000003</v>
      </c>
      <c r="J48" s="98"/>
      <c r="K48" s="133">
        <f>SUM(K27:K47)</f>
        <v>7906.7870000000003</v>
      </c>
      <c r="L48" s="127"/>
      <c r="M48" s="134">
        <f>SUM(M27:M47)</f>
        <v>7906.7870000000003</v>
      </c>
      <c r="N48" s="61"/>
      <c r="O48" s="79"/>
      <c r="P48" s="62"/>
    </row>
    <row r="49" spans="1:16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5"/>
      <c r="I49" s="98">
        <v>0</v>
      </c>
      <c r="J49" s="126"/>
      <c r="K49" s="133">
        <v>-1236</v>
      </c>
      <c r="L49" s="127"/>
      <c r="M49" s="134">
        <v>0</v>
      </c>
      <c r="N49" s="61"/>
      <c r="O49" s="79"/>
      <c r="P49" s="62"/>
    </row>
    <row r="50" spans="1:16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5"/>
      <c r="I50" s="98"/>
      <c r="J50" s="98"/>
      <c r="K50" s="98"/>
      <c r="L50" s="98"/>
      <c r="M50" s="98"/>
      <c r="N50" s="61"/>
      <c r="O50" s="79"/>
      <c r="P50" s="62"/>
    </row>
    <row r="51" spans="1:16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5">
        <v>0</v>
      </c>
      <c r="I51" s="98">
        <f t="shared" ref="I51:I67" si="2">G51</f>
        <v>0</v>
      </c>
      <c r="J51" s="98">
        <v>0</v>
      </c>
      <c r="K51" s="98">
        <v>0</v>
      </c>
      <c r="L51" s="98">
        <v>0</v>
      </c>
      <c r="M51" s="98">
        <v>0</v>
      </c>
      <c r="N51" s="61" t="s">
        <v>17</v>
      </c>
      <c r="O51" s="67">
        <v>44854</v>
      </c>
      <c r="P51" s="73" t="s">
        <v>91</v>
      </c>
    </row>
    <row r="52" spans="1:16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5">
        <v>0</v>
      </c>
      <c r="I52" s="98">
        <f t="shared" si="2"/>
        <v>1300</v>
      </c>
      <c r="J52" s="98">
        <v>0</v>
      </c>
      <c r="K52" s="98">
        <v>1300</v>
      </c>
      <c r="L52" s="98">
        <v>0</v>
      </c>
      <c r="M52" s="98">
        <v>1300</v>
      </c>
      <c r="N52" s="61" t="s">
        <v>17</v>
      </c>
      <c r="O52" s="67">
        <v>44854</v>
      </c>
      <c r="P52" s="73" t="s">
        <v>91</v>
      </c>
    </row>
    <row r="53" spans="1:16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5">
        <v>0</v>
      </c>
      <c r="I53" s="98">
        <f t="shared" si="2"/>
        <v>300</v>
      </c>
      <c r="J53" s="133">
        <v>-300</v>
      </c>
      <c r="K53" s="133">
        <v>0</v>
      </c>
      <c r="L53" s="134">
        <v>0</v>
      </c>
      <c r="M53" s="134">
        <v>0</v>
      </c>
      <c r="N53" s="61" t="s">
        <v>17</v>
      </c>
      <c r="O53" s="67">
        <v>44784</v>
      </c>
      <c r="P53" s="73" t="s">
        <v>94</v>
      </c>
    </row>
    <row r="54" spans="1:16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5">
        <v>0</v>
      </c>
      <c r="I54" s="98">
        <f t="shared" si="2"/>
        <v>450</v>
      </c>
      <c r="J54" s="133">
        <v>-450</v>
      </c>
      <c r="K54" s="133">
        <v>0</v>
      </c>
      <c r="L54" s="134">
        <v>0</v>
      </c>
      <c r="M54" s="134">
        <v>0</v>
      </c>
      <c r="N54" s="61" t="s">
        <v>17</v>
      </c>
      <c r="O54" s="67">
        <v>44791</v>
      </c>
      <c r="P54" s="73" t="s">
        <v>94</v>
      </c>
    </row>
    <row r="55" spans="1:16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5">
        <v>0</v>
      </c>
      <c r="I55" s="98">
        <f t="shared" si="2"/>
        <v>49</v>
      </c>
      <c r="J55" s="98">
        <v>0</v>
      </c>
      <c r="K55" s="98">
        <v>49</v>
      </c>
      <c r="L55" s="98">
        <v>0</v>
      </c>
      <c r="M55" s="98">
        <v>49</v>
      </c>
      <c r="N55" s="61" t="s">
        <v>17</v>
      </c>
      <c r="O55" s="67">
        <v>44679</v>
      </c>
      <c r="P55" s="73" t="s">
        <v>94</v>
      </c>
    </row>
    <row r="56" spans="1:16" ht="63">
      <c r="A56" s="63" t="s">
        <v>97</v>
      </c>
      <c r="B56" s="69" t="s">
        <v>98</v>
      </c>
      <c r="C56" s="70">
        <v>318.10000000000002</v>
      </c>
      <c r="D56" s="85">
        <v>-318.10000000000002</v>
      </c>
      <c r="E56" s="60">
        <v>0</v>
      </c>
      <c r="F56" s="66">
        <v>0</v>
      </c>
      <c r="G56" s="66">
        <v>0</v>
      </c>
      <c r="H56" s="125">
        <v>0</v>
      </c>
      <c r="I56" s="98">
        <f t="shared" si="2"/>
        <v>0</v>
      </c>
      <c r="J56" s="98">
        <v>0</v>
      </c>
      <c r="K56" s="98">
        <v>0</v>
      </c>
      <c r="L56" s="98">
        <v>0</v>
      </c>
      <c r="M56" s="98">
        <v>0</v>
      </c>
      <c r="N56" s="61" t="s">
        <v>17</v>
      </c>
      <c r="O56" s="67">
        <v>44791</v>
      </c>
      <c r="P56" s="73" t="s">
        <v>99</v>
      </c>
    </row>
    <row r="57" spans="1:16" ht="78.75">
      <c r="A57" s="63" t="s">
        <v>100</v>
      </c>
      <c r="B57" s="69" t="s">
        <v>101</v>
      </c>
      <c r="C57" s="70">
        <v>211.60599999999999</v>
      </c>
      <c r="D57" s="65">
        <v>0</v>
      </c>
      <c r="E57" s="66">
        <v>211.60599999999999</v>
      </c>
      <c r="F57" s="66">
        <v>0</v>
      </c>
      <c r="G57" s="66">
        <v>211.60599999999999</v>
      </c>
      <c r="H57" s="125">
        <v>0</v>
      </c>
      <c r="I57" s="98">
        <f t="shared" si="2"/>
        <v>211.60599999999999</v>
      </c>
      <c r="J57" s="98">
        <v>0</v>
      </c>
      <c r="K57" s="98">
        <v>211.60599999999999</v>
      </c>
      <c r="L57" s="98">
        <v>0</v>
      </c>
      <c r="M57" s="98">
        <v>211.60599999999999</v>
      </c>
      <c r="N57" s="61" t="s">
        <v>17</v>
      </c>
      <c r="O57" s="67">
        <v>44644</v>
      </c>
      <c r="P57" s="73" t="s">
        <v>94</v>
      </c>
    </row>
    <row r="58" spans="1:16" ht="47.25">
      <c r="A58" s="63" t="s">
        <v>102</v>
      </c>
      <c r="B58" s="69" t="s">
        <v>103</v>
      </c>
      <c r="C58" s="70">
        <v>523.82600000000002</v>
      </c>
      <c r="D58" s="65">
        <v>0</v>
      </c>
      <c r="E58" s="66">
        <v>523.82600000000002</v>
      </c>
      <c r="F58" s="66">
        <v>0</v>
      </c>
      <c r="G58" s="66">
        <v>523.82600000000002</v>
      </c>
      <c r="H58" s="125">
        <v>0</v>
      </c>
      <c r="I58" s="98">
        <f t="shared" si="2"/>
        <v>523.82600000000002</v>
      </c>
      <c r="J58" s="98">
        <v>0</v>
      </c>
      <c r="K58" s="98">
        <v>523.82600000000002</v>
      </c>
      <c r="L58" s="98">
        <v>0</v>
      </c>
      <c r="M58" s="98">
        <v>523.82600000000002</v>
      </c>
      <c r="N58" s="61" t="s">
        <v>17</v>
      </c>
      <c r="O58" s="67">
        <v>44672</v>
      </c>
      <c r="P58" s="73" t="s">
        <v>94</v>
      </c>
    </row>
    <row r="59" spans="1:16" ht="15.75">
      <c r="A59" s="56" t="s">
        <v>104</v>
      </c>
      <c r="B59" s="78" t="s">
        <v>105</v>
      </c>
      <c r="C59" s="86">
        <v>459.22800000000001</v>
      </c>
      <c r="D59" s="58">
        <v>0</v>
      </c>
      <c r="E59" s="135">
        <f>E60+E61+E62+E63+E64</f>
        <v>459.22800000000001</v>
      </c>
      <c r="F59" s="60">
        <v>-459.22800000000001</v>
      </c>
      <c r="G59" s="60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87"/>
      <c r="O59" s="79"/>
      <c r="P59" s="52"/>
    </row>
    <row r="60" spans="1:16" ht="31.5">
      <c r="A60" s="63" t="s">
        <v>106</v>
      </c>
      <c r="B60" s="69" t="s">
        <v>107</v>
      </c>
      <c r="C60" s="70">
        <v>100</v>
      </c>
      <c r="D60" s="65">
        <v>0</v>
      </c>
      <c r="E60" s="66">
        <v>100</v>
      </c>
      <c r="F60" s="60">
        <v>-100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98">
        <v>0</v>
      </c>
      <c r="M60" s="98">
        <v>0</v>
      </c>
      <c r="N60" s="61" t="s">
        <v>17</v>
      </c>
      <c r="O60" s="67">
        <v>44693</v>
      </c>
      <c r="P60" s="73" t="s">
        <v>108</v>
      </c>
    </row>
    <row r="61" spans="1:16" ht="47.25">
      <c r="A61" s="63" t="s">
        <v>109</v>
      </c>
      <c r="B61" s="69" t="s">
        <v>110</v>
      </c>
      <c r="C61" s="70">
        <v>99.16</v>
      </c>
      <c r="D61" s="65">
        <v>0</v>
      </c>
      <c r="E61" s="66">
        <v>99.16</v>
      </c>
      <c r="F61" s="60">
        <v>-99.16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98">
        <v>0</v>
      </c>
      <c r="M61" s="98">
        <v>0</v>
      </c>
      <c r="N61" s="61" t="s">
        <v>17</v>
      </c>
      <c r="O61" s="67">
        <v>44693</v>
      </c>
      <c r="P61" s="73" t="s">
        <v>94</v>
      </c>
    </row>
    <row r="62" spans="1:16" ht="47.25">
      <c r="A62" s="88" t="s">
        <v>111</v>
      </c>
      <c r="B62" s="89" t="s">
        <v>112</v>
      </c>
      <c r="C62" s="90">
        <v>99.468000000000004</v>
      </c>
      <c r="D62" s="91">
        <v>0</v>
      </c>
      <c r="E62" s="66">
        <v>99.468000000000004</v>
      </c>
      <c r="F62" s="60">
        <v>-99.468000000000004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61" t="s">
        <v>17</v>
      </c>
      <c r="O62" s="67">
        <v>44693</v>
      </c>
      <c r="P62" s="73" t="s">
        <v>94</v>
      </c>
    </row>
    <row r="63" spans="1:16" ht="47.25">
      <c r="A63" s="63" t="s">
        <v>113</v>
      </c>
      <c r="B63" s="69" t="s">
        <v>114</v>
      </c>
      <c r="C63" s="92">
        <v>100</v>
      </c>
      <c r="D63" s="65">
        <v>0</v>
      </c>
      <c r="E63" s="93">
        <v>100</v>
      </c>
      <c r="F63" s="94">
        <v>-100</v>
      </c>
      <c r="G63" s="94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61" t="s">
        <v>17</v>
      </c>
      <c r="O63" s="67">
        <v>44693</v>
      </c>
      <c r="P63" s="73" t="s">
        <v>94</v>
      </c>
    </row>
    <row r="64" spans="1:16" ht="47.25">
      <c r="A64" s="95" t="s">
        <v>115</v>
      </c>
      <c r="B64" s="96" t="s">
        <v>116</v>
      </c>
      <c r="C64" s="97">
        <v>60.6</v>
      </c>
      <c r="D64" s="98">
        <v>0</v>
      </c>
      <c r="E64" s="99">
        <v>60.6</v>
      </c>
      <c r="F64" s="100">
        <v>-60.6</v>
      </c>
      <c r="G64" s="10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101" t="s">
        <v>17</v>
      </c>
      <c r="O64" s="102">
        <v>44693</v>
      </c>
      <c r="P64" s="48" t="s">
        <v>94</v>
      </c>
    </row>
    <row r="65" spans="1:16" ht="47.25">
      <c r="A65" s="63" t="s">
        <v>142</v>
      </c>
      <c r="B65" s="75" t="s">
        <v>143</v>
      </c>
      <c r="C65" s="103"/>
      <c r="D65" s="104"/>
      <c r="E65" s="60">
        <f>E66+E67</f>
        <v>210</v>
      </c>
      <c r="F65" s="66">
        <v>0</v>
      </c>
      <c r="G65" s="66">
        <v>210</v>
      </c>
      <c r="H65" s="125">
        <v>0</v>
      </c>
      <c r="I65" s="98">
        <f t="shared" si="2"/>
        <v>210</v>
      </c>
      <c r="J65" s="98">
        <v>0</v>
      </c>
      <c r="K65" s="98">
        <v>210</v>
      </c>
      <c r="L65" s="98">
        <v>0</v>
      </c>
      <c r="M65" s="98">
        <v>210</v>
      </c>
      <c r="N65" s="105"/>
      <c r="O65" s="106"/>
      <c r="P65" s="105"/>
    </row>
    <row r="66" spans="1:16" ht="157.5">
      <c r="A66" s="63" t="s">
        <v>144</v>
      </c>
      <c r="B66" s="69" t="s">
        <v>145</v>
      </c>
      <c r="C66" s="107"/>
      <c r="D66" s="107"/>
      <c r="E66" s="60">
        <v>80</v>
      </c>
      <c r="F66" s="66">
        <v>0</v>
      </c>
      <c r="G66" s="66">
        <v>80</v>
      </c>
      <c r="H66" s="125">
        <v>0</v>
      </c>
      <c r="I66" s="98">
        <f t="shared" si="2"/>
        <v>80</v>
      </c>
      <c r="J66" s="98">
        <v>0</v>
      </c>
      <c r="K66" s="98">
        <v>80</v>
      </c>
      <c r="L66" s="98">
        <v>0</v>
      </c>
      <c r="M66" s="98">
        <v>80</v>
      </c>
      <c r="N66" s="108" t="s">
        <v>17</v>
      </c>
      <c r="O66" s="67">
        <v>44650</v>
      </c>
      <c r="P66" s="61" t="s">
        <v>137</v>
      </c>
    </row>
    <row r="67" spans="1:16" ht="94.5">
      <c r="A67" s="63" t="s">
        <v>146</v>
      </c>
      <c r="B67" s="109" t="s">
        <v>147</v>
      </c>
      <c r="C67" s="110"/>
      <c r="D67" s="110"/>
      <c r="E67" s="60">
        <v>130</v>
      </c>
      <c r="F67" s="111">
        <v>0</v>
      </c>
      <c r="G67" s="111">
        <v>130</v>
      </c>
      <c r="H67" s="125">
        <v>0</v>
      </c>
      <c r="I67" s="98">
        <f t="shared" si="2"/>
        <v>130</v>
      </c>
      <c r="J67" s="130">
        <v>0</v>
      </c>
      <c r="K67" s="130">
        <v>130</v>
      </c>
      <c r="L67" s="130">
        <v>0</v>
      </c>
      <c r="M67" s="130">
        <v>130</v>
      </c>
      <c r="N67" s="112" t="s">
        <v>17</v>
      </c>
      <c r="O67" s="67">
        <v>44650</v>
      </c>
      <c r="P67" s="113" t="s">
        <v>137</v>
      </c>
    </row>
    <row r="68" spans="1:16" ht="47.25">
      <c r="A68" s="56" t="s">
        <v>148</v>
      </c>
      <c r="B68" s="75" t="s">
        <v>149</v>
      </c>
      <c r="C68" s="114"/>
      <c r="D68" s="114"/>
      <c r="E68" s="60">
        <f>E69+E70</f>
        <v>693</v>
      </c>
      <c r="F68" s="66">
        <v>0</v>
      </c>
      <c r="G68" s="66">
        <v>693</v>
      </c>
      <c r="H68" s="125">
        <v>-693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105"/>
      <c r="O68" s="106"/>
      <c r="P68" s="105"/>
    </row>
    <row r="69" spans="1:16" ht="78.75">
      <c r="A69" s="63" t="s">
        <v>150</v>
      </c>
      <c r="B69" s="69" t="s">
        <v>151</v>
      </c>
      <c r="C69" s="107"/>
      <c r="D69" s="107"/>
      <c r="E69" s="60">
        <v>375</v>
      </c>
      <c r="F69" s="66">
        <v>0</v>
      </c>
      <c r="G69" s="66">
        <v>375</v>
      </c>
      <c r="H69" s="132">
        <v>-375</v>
      </c>
      <c r="I69" s="133">
        <f>G69+H69</f>
        <v>0</v>
      </c>
      <c r="J69" s="134">
        <v>0</v>
      </c>
      <c r="K69" s="134">
        <v>0</v>
      </c>
      <c r="L69" s="134">
        <v>0</v>
      </c>
      <c r="M69" s="134">
        <v>0</v>
      </c>
      <c r="N69" s="69" t="s">
        <v>152</v>
      </c>
      <c r="O69" s="67">
        <v>44650</v>
      </c>
      <c r="P69" s="73" t="s">
        <v>94</v>
      </c>
    </row>
    <row r="70" spans="1:16" ht="78.75">
      <c r="A70" s="63" t="s">
        <v>153</v>
      </c>
      <c r="B70" s="69" t="s">
        <v>154</v>
      </c>
      <c r="C70" s="107"/>
      <c r="D70" s="107"/>
      <c r="E70" s="60">
        <v>318</v>
      </c>
      <c r="F70" s="115">
        <v>0</v>
      </c>
      <c r="G70" s="66">
        <v>318</v>
      </c>
      <c r="H70" s="132">
        <v>-318</v>
      </c>
      <c r="I70" s="133">
        <f>G70+H70</f>
        <v>0</v>
      </c>
      <c r="J70" s="134">
        <v>0</v>
      </c>
      <c r="K70" s="134">
        <v>0</v>
      </c>
      <c r="L70" s="134">
        <v>0</v>
      </c>
      <c r="M70" s="134">
        <v>0</v>
      </c>
      <c r="N70" s="69" t="s">
        <v>152</v>
      </c>
      <c r="O70" s="67">
        <v>44650</v>
      </c>
      <c r="P70" s="73" t="s">
        <v>94</v>
      </c>
    </row>
    <row r="71" spans="1:16" ht="63">
      <c r="A71" s="95" t="s">
        <v>155</v>
      </c>
      <c r="B71" s="116" t="s">
        <v>156</v>
      </c>
      <c r="C71" s="117"/>
      <c r="D71" s="117"/>
      <c r="E71" s="118">
        <v>453.22500000000002</v>
      </c>
      <c r="F71" s="119">
        <v>0</v>
      </c>
      <c r="G71" s="119">
        <v>453.22500000000002</v>
      </c>
      <c r="H71" s="125">
        <v>0</v>
      </c>
      <c r="I71" s="98">
        <f>G71</f>
        <v>453.22500000000002</v>
      </c>
      <c r="J71" s="98">
        <v>0</v>
      </c>
      <c r="K71" s="98">
        <v>453.22500000000002</v>
      </c>
      <c r="L71" s="98">
        <v>0</v>
      </c>
      <c r="M71" s="98">
        <v>453.22500000000002</v>
      </c>
      <c r="N71" s="101" t="s">
        <v>17</v>
      </c>
      <c r="O71" s="102">
        <v>44805</v>
      </c>
      <c r="P71" s="48" t="s">
        <v>94</v>
      </c>
    </row>
    <row r="72" spans="1:16" ht="15.75">
      <c r="A72" s="56"/>
      <c r="B72" s="78" t="s">
        <v>117</v>
      </c>
      <c r="C72" s="86">
        <v>3562.76</v>
      </c>
      <c r="D72" s="78"/>
      <c r="E72" s="60">
        <v>4649.8850000000002</v>
      </c>
      <c r="F72" s="59"/>
      <c r="G72" s="60">
        <v>4190.6570000000002</v>
      </c>
      <c r="H72" s="122"/>
      <c r="I72" s="133">
        <v>3497.6570000000002</v>
      </c>
      <c r="J72" s="127"/>
      <c r="K72" s="133">
        <v>2747.6570000000002</v>
      </c>
      <c r="L72" s="127"/>
      <c r="M72" s="134">
        <v>2747.6570000000002</v>
      </c>
      <c r="N72" s="62"/>
      <c r="O72" s="62"/>
      <c r="P72" s="62"/>
    </row>
    <row r="73" spans="1:16" ht="15.75">
      <c r="A73" s="56"/>
      <c r="B73" s="78" t="s">
        <v>157</v>
      </c>
      <c r="C73" s="80"/>
      <c r="D73" s="80"/>
      <c r="E73" s="60">
        <f ca="1">E72-'22.12.2021'!C60</f>
        <v>1087.1250000000005</v>
      </c>
      <c r="F73" s="120"/>
      <c r="G73" s="60">
        <v>-459.22800000000001</v>
      </c>
      <c r="H73" s="62"/>
      <c r="I73" s="133">
        <v>-693</v>
      </c>
      <c r="J73" s="127"/>
      <c r="K73" s="133">
        <v>-750</v>
      </c>
      <c r="L73" s="127"/>
      <c r="M73" s="134">
        <v>0</v>
      </c>
      <c r="N73" s="62"/>
      <c r="O73" s="62"/>
      <c r="P73" s="62"/>
    </row>
    <row r="74" spans="1:16" ht="15.75">
      <c r="A74" s="63"/>
      <c r="B74" s="78" t="s">
        <v>119</v>
      </c>
      <c r="C74" s="78">
        <v>22105.914000000001</v>
      </c>
      <c r="D74" s="78"/>
      <c r="E74" s="60">
        <f ca="1">E24+E48+E72</f>
        <v>21877.571580000003</v>
      </c>
      <c r="F74" s="59"/>
      <c r="G74" s="136">
        <v>18336.444</v>
      </c>
      <c r="H74" s="62"/>
      <c r="I74" s="133">
        <v>17643.444</v>
      </c>
      <c r="J74" s="127"/>
      <c r="K74" s="133">
        <v>15657.444</v>
      </c>
      <c r="L74" s="127"/>
      <c r="M74" s="127">
        <v>14057.444</v>
      </c>
      <c r="N74" s="62"/>
      <c r="O74" s="62"/>
      <c r="P74" s="62"/>
    </row>
    <row r="75" spans="1:16" ht="15.75">
      <c r="A75" s="63"/>
      <c r="B75" s="78" t="s">
        <v>158</v>
      </c>
      <c r="C75" s="80"/>
      <c r="D75" s="80"/>
      <c r="E75" s="60">
        <f ca="1">E74-'22.12.2021'!C62</f>
        <v>-228.34241999999722</v>
      </c>
      <c r="F75" s="120"/>
      <c r="G75" s="60">
        <v>-3541.1280000000002</v>
      </c>
      <c r="H75" s="62"/>
      <c r="I75" s="133">
        <v>-693</v>
      </c>
      <c r="J75" s="127"/>
      <c r="K75" s="133">
        <v>-1986</v>
      </c>
      <c r="L75" s="127">
        <v>-1600</v>
      </c>
      <c r="M75" s="127"/>
      <c r="N75" s="62"/>
      <c r="O75" s="62"/>
      <c r="P75" s="62"/>
    </row>
    <row r="76" spans="1:16" ht="15.75">
      <c r="A76" s="121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.75">
      <c r="A77" s="121"/>
      <c r="B77" s="265" t="s">
        <v>166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</row>
    <row r="78" spans="1:16" ht="18">
      <c r="A78" s="37"/>
      <c r="B78" s="123"/>
      <c r="C78" s="123"/>
      <c r="D78" s="123"/>
      <c r="E78" s="123"/>
      <c r="F78" s="123"/>
      <c r="G78" s="123"/>
      <c r="H78" s="37"/>
      <c r="I78" s="37"/>
      <c r="J78" s="37"/>
      <c r="K78" s="37"/>
      <c r="L78" s="37"/>
      <c r="M78" s="37"/>
      <c r="N78" s="37"/>
      <c r="O78" s="37"/>
      <c r="P78" s="37"/>
    </row>
  </sheetData>
  <mergeCells count="10">
    <mergeCell ref="P6:P8"/>
    <mergeCell ref="B77:P77"/>
    <mergeCell ref="O1:P1"/>
    <mergeCell ref="B3:P3"/>
    <mergeCell ref="A4:P4"/>
    <mergeCell ref="A6:A8"/>
    <mergeCell ref="B6:B8"/>
    <mergeCell ref="E6:E8"/>
    <mergeCell ref="N6:N8"/>
    <mergeCell ref="O6:O8"/>
  </mergeCells>
  <phoneticPr fontId="0" type="noConversion"/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sqref="A1:S85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15" width="11.5703125" customWidth="1"/>
    <col min="16" max="16" width="18.85546875" customWidth="1"/>
    <col min="17" max="17" width="13.85546875" customWidth="1"/>
    <col min="18" max="18" width="27" customWidth="1"/>
  </cols>
  <sheetData>
    <row r="1" spans="1:18" ht="71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63" t="s">
        <v>172</v>
      </c>
      <c r="R1" s="242"/>
    </row>
    <row r="2" spans="1:18" ht="30" customHeight="1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38" t="s">
        <v>168</v>
      </c>
    </row>
    <row r="3" spans="1:18" ht="15.75">
      <c r="A3" s="35"/>
      <c r="B3" s="260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8" ht="15.75">
      <c r="A4" s="260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.75">
      <c r="A6" s="258" t="s">
        <v>5</v>
      </c>
      <c r="B6" s="259" t="s">
        <v>6</v>
      </c>
      <c r="C6" s="41" t="s">
        <v>122</v>
      </c>
      <c r="D6" s="41"/>
      <c r="E6" s="259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259" t="s">
        <v>8</v>
      </c>
      <c r="Q6" s="259" t="s">
        <v>9</v>
      </c>
      <c r="R6" s="262" t="s">
        <v>10</v>
      </c>
    </row>
    <row r="7" spans="1:18" ht="15.75">
      <c r="A7" s="246"/>
      <c r="B7" s="249"/>
      <c r="C7" s="42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249"/>
      <c r="Q7" s="249"/>
      <c r="R7" s="253"/>
    </row>
    <row r="8" spans="1:18" ht="15.75">
      <c r="A8" s="247"/>
      <c r="B8" s="250"/>
      <c r="C8" s="44" t="s">
        <v>125</v>
      </c>
      <c r="D8" s="45">
        <v>44601</v>
      </c>
      <c r="E8" s="250"/>
      <c r="F8" s="46">
        <v>44632</v>
      </c>
      <c r="G8" s="47" t="s">
        <v>123</v>
      </c>
      <c r="H8" s="124">
        <v>44671</v>
      </c>
      <c r="I8" s="48" t="str">
        <f t="shared" ref="I8:I24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145">
        <v>44783</v>
      </c>
      <c r="O8" s="48" t="s">
        <v>123</v>
      </c>
      <c r="P8" s="250"/>
      <c r="Q8" s="250"/>
      <c r="R8" s="254"/>
    </row>
    <row r="9" spans="1:18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1">
        <v>18</v>
      </c>
    </row>
    <row r="10" spans="1:18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54"/>
      <c r="Q10" s="54"/>
      <c r="R10" s="55"/>
    </row>
    <row r="11" spans="1:18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61"/>
      <c r="Q11" s="62"/>
      <c r="R11" s="61" t="s">
        <v>14</v>
      </c>
    </row>
    <row r="12" spans="1:18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61" t="s">
        <v>17</v>
      </c>
      <c r="Q12" s="67">
        <v>44712</v>
      </c>
      <c r="R12" s="61" t="s">
        <v>14</v>
      </c>
    </row>
    <row r="13" spans="1:18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61" t="s">
        <v>17</v>
      </c>
      <c r="Q13" s="67">
        <v>44672</v>
      </c>
      <c r="R13" s="61" t="s">
        <v>14</v>
      </c>
    </row>
    <row r="14" spans="1:18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61" t="s">
        <v>17</v>
      </c>
      <c r="Q14" s="67">
        <v>44586</v>
      </c>
      <c r="R14" s="61" t="s">
        <v>14</v>
      </c>
    </row>
    <row r="15" spans="1:18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61" t="s">
        <v>17</v>
      </c>
      <c r="Q15" s="67">
        <v>44672</v>
      </c>
      <c r="R15" s="61" t="s">
        <v>14</v>
      </c>
    </row>
    <row r="16" spans="1:18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61" t="s">
        <v>17</v>
      </c>
      <c r="Q16" s="67">
        <v>44672</v>
      </c>
      <c r="R16" s="61" t="s">
        <v>14</v>
      </c>
    </row>
    <row r="17" spans="1:18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61" t="s">
        <v>17</v>
      </c>
      <c r="Q17" s="67">
        <v>44665</v>
      </c>
      <c r="R17" s="61" t="s">
        <v>14</v>
      </c>
    </row>
    <row r="18" spans="1:18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61" t="s">
        <v>17</v>
      </c>
      <c r="Q18" s="67">
        <v>44601</v>
      </c>
      <c r="R18" s="61" t="s">
        <v>14</v>
      </c>
    </row>
    <row r="19" spans="1:18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144">
        <v>0</v>
      </c>
      <c r="O19" s="144">
        <v>0</v>
      </c>
      <c r="P19" s="61" t="s">
        <v>17</v>
      </c>
      <c r="Q19" s="67">
        <v>44665</v>
      </c>
      <c r="R19" s="61" t="s">
        <v>14</v>
      </c>
    </row>
    <row r="20" spans="1:18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61"/>
      <c r="Q20" s="67"/>
      <c r="R20" s="61" t="s">
        <v>34</v>
      </c>
    </row>
    <row r="21" spans="1:18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61" t="s">
        <v>17</v>
      </c>
      <c r="Q21" s="67">
        <v>44835</v>
      </c>
      <c r="R21" s="61" t="s">
        <v>34</v>
      </c>
    </row>
    <row r="22" spans="1:18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61" t="s">
        <v>17</v>
      </c>
      <c r="Q22" s="67">
        <v>44835</v>
      </c>
      <c r="R22" s="61" t="s">
        <v>34</v>
      </c>
    </row>
    <row r="23" spans="1:18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61" t="s">
        <v>17</v>
      </c>
      <c r="Q23" s="67">
        <v>44915</v>
      </c>
      <c r="R23" s="61" t="s">
        <v>34</v>
      </c>
    </row>
    <row r="24" spans="1:18" ht="15.75">
      <c r="A24" s="63"/>
      <c r="B24" s="57" t="s">
        <v>41</v>
      </c>
      <c r="C24" s="58">
        <v>6623</v>
      </c>
      <c r="D24" s="58">
        <v>0</v>
      </c>
      <c r="E24" s="59">
        <f>E11+E20</f>
        <v>6623</v>
      </c>
      <c r="F24" s="59"/>
      <c r="G24" s="60">
        <v>5003</v>
      </c>
      <c r="H24" s="125">
        <v>0</v>
      </c>
      <c r="I24" s="98">
        <f t="shared" si="0"/>
        <v>5003</v>
      </c>
      <c r="J24" s="98">
        <v>0</v>
      </c>
      <c r="K24" s="98">
        <v>5003</v>
      </c>
      <c r="L24" s="98">
        <v>0</v>
      </c>
      <c r="M24" s="144">
        <v>3403</v>
      </c>
      <c r="N24" s="144">
        <v>0</v>
      </c>
      <c r="O24" s="144">
        <v>3403</v>
      </c>
      <c r="P24" s="61"/>
      <c r="Q24" s="67"/>
      <c r="R24" s="61"/>
    </row>
    <row r="25" spans="1:18" ht="15.75">
      <c r="A25" s="56"/>
      <c r="B25" s="57" t="s">
        <v>127</v>
      </c>
      <c r="C25" s="57"/>
      <c r="D25" s="57"/>
      <c r="E25" s="66">
        <v>0</v>
      </c>
      <c r="F25" s="60"/>
      <c r="G25" s="60">
        <v>-1620</v>
      </c>
      <c r="H25" s="125"/>
      <c r="I25" s="126"/>
      <c r="J25" s="126"/>
      <c r="K25" s="126"/>
      <c r="L25" s="144">
        <v>-1600</v>
      </c>
      <c r="M25" s="140"/>
      <c r="N25" s="140"/>
      <c r="O25" s="140"/>
      <c r="P25" s="61"/>
      <c r="Q25" s="67"/>
      <c r="R25" s="61"/>
    </row>
    <row r="26" spans="1:18" ht="15.75">
      <c r="A26" s="56" t="s">
        <v>42</v>
      </c>
      <c r="B26" s="57" t="s">
        <v>43</v>
      </c>
      <c r="C26" s="57"/>
      <c r="D26" s="57"/>
      <c r="E26" s="66"/>
      <c r="F26" s="66"/>
      <c r="G26" s="66"/>
      <c r="H26" s="125"/>
      <c r="I26" s="98"/>
      <c r="J26" s="98"/>
      <c r="K26" s="98"/>
      <c r="L26" s="98"/>
      <c r="M26" s="98"/>
      <c r="N26" s="98"/>
      <c r="O26" s="98"/>
      <c r="P26" s="61"/>
      <c r="Q26" s="67"/>
      <c r="R26" s="61"/>
    </row>
    <row r="27" spans="1:18" ht="47.25">
      <c r="A27" s="63" t="s">
        <v>44</v>
      </c>
      <c r="B27" s="69" t="s">
        <v>45</v>
      </c>
      <c r="C27" s="70">
        <v>600</v>
      </c>
      <c r="D27" s="70">
        <v>0</v>
      </c>
      <c r="E27" s="66">
        <v>600</v>
      </c>
      <c r="F27" s="60">
        <v>-165</v>
      </c>
      <c r="G27" s="60">
        <v>435</v>
      </c>
      <c r="H27" s="125">
        <v>0</v>
      </c>
      <c r="I27" s="98">
        <f t="shared" ref="I27:I48" si="1">G27</f>
        <v>435</v>
      </c>
      <c r="J27" s="98">
        <v>0</v>
      </c>
      <c r="K27" s="98">
        <v>435</v>
      </c>
      <c r="L27" s="98">
        <v>0</v>
      </c>
      <c r="M27" s="98">
        <v>435</v>
      </c>
      <c r="N27" s="98">
        <v>0</v>
      </c>
      <c r="O27" s="98">
        <v>435</v>
      </c>
      <c r="P27" s="61" t="s">
        <v>17</v>
      </c>
      <c r="Q27" s="67">
        <v>44840</v>
      </c>
      <c r="R27" s="61" t="s">
        <v>46</v>
      </c>
    </row>
    <row r="28" spans="1:18" ht="47.25">
      <c r="A28" s="63" t="s">
        <v>47</v>
      </c>
      <c r="B28" s="69" t="s">
        <v>48</v>
      </c>
      <c r="C28" s="70">
        <v>400</v>
      </c>
      <c r="D28" s="70">
        <v>0</v>
      </c>
      <c r="E28" s="66">
        <v>400</v>
      </c>
      <c r="F28" s="60">
        <v>-400</v>
      </c>
      <c r="G28" s="60">
        <v>0</v>
      </c>
      <c r="H28" s="125">
        <v>0</v>
      </c>
      <c r="I28" s="98">
        <f t="shared" si="1"/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61" t="s">
        <v>17</v>
      </c>
      <c r="Q28" s="67">
        <v>44756</v>
      </c>
      <c r="R28" s="61" t="s">
        <v>46</v>
      </c>
    </row>
    <row r="29" spans="1:18" ht="31.5">
      <c r="A29" s="63" t="s">
        <v>49</v>
      </c>
      <c r="B29" s="69" t="s">
        <v>50</v>
      </c>
      <c r="C29" s="70">
        <v>200</v>
      </c>
      <c r="D29" s="70">
        <v>0</v>
      </c>
      <c r="E29" s="66">
        <v>200</v>
      </c>
      <c r="F29" s="60">
        <v>-200</v>
      </c>
      <c r="G29" s="60">
        <v>0</v>
      </c>
      <c r="H29" s="125">
        <v>0</v>
      </c>
      <c r="I29" s="98">
        <f t="shared" si="1"/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61" t="s">
        <v>17</v>
      </c>
      <c r="Q29" s="67">
        <v>44700</v>
      </c>
      <c r="R29" s="61" t="s">
        <v>46</v>
      </c>
    </row>
    <row r="30" spans="1:18" ht="47.25">
      <c r="A30" s="63" t="s">
        <v>51</v>
      </c>
      <c r="B30" s="69" t="s">
        <v>52</v>
      </c>
      <c r="C30" s="70">
        <v>2500</v>
      </c>
      <c r="D30" s="71">
        <v>-2452.1</v>
      </c>
      <c r="E30" s="60">
        <v>47.9</v>
      </c>
      <c r="F30" s="60">
        <v>-47.9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61" t="s">
        <v>17</v>
      </c>
      <c r="Q30" s="67">
        <v>44840</v>
      </c>
      <c r="R30" s="61" t="s">
        <v>46</v>
      </c>
    </row>
    <row r="31" spans="1:18" ht="47.25">
      <c r="A31" s="63" t="s">
        <v>53</v>
      </c>
      <c r="B31" s="69" t="s">
        <v>54</v>
      </c>
      <c r="C31" s="70">
        <v>49</v>
      </c>
      <c r="D31" s="70">
        <v>0</v>
      </c>
      <c r="E31" s="66">
        <v>49</v>
      </c>
      <c r="F31" s="60">
        <v>-49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61" t="s">
        <v>17</v>
      </c>
      <c r="Q31" s="67">
        <v>44616</v>
      </c>
      <c r="R31" s="61" t="s">
        <v>14</v>
      </c>
    </row>
    <row r="32" spans="1:18" ht="31.5">
      <c r="A32" s="63" t="s">
        <v>55</v>
      </c>
      <c r="B32" s="69" t="s">
        <v>56</v>
      </c>
      <c r="C32" s="72">
        <v>400</v>
      </c>
      <c r="D32" s="70">
        <v>0</v>
      </c>
      <c r="E32" s="66">
        <v>400</v>
      </c>
      <c r="F32" s="60">
        <v>-400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61" t="s">
        <v>17</v>
      </c>
      <c r="Q32" s="67">
        <v>44777</v>
      </c>
      <c r="R32" s="61" t="s">
        <v>14</v>
      </c>
    </row>
    <row r="33" spans="1:18" ht="47.25">
      <c r="A33" s="63" t="s">
        <v>57</v>
      </c>
      <c r="B33" s="69" t="s">
        <v>58</v>
      </c>
      <c r="C33" s="72">
        <v>200</v>
      </c>
      <c r="D33" s="70">
        <v>0</v>
      </c>
      <c r="E33" s="66">
        <v>200</v>
      </c>
      <c r="F33" s="60">
        <v>-200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61" t="s">
        <v>17</v>
      </c>
      <c r="Q33" s="67">
        <v>44707</v>
      </c>
      <c r="R33" s="61" t="s">
        <v>14</v>
      </c>
    </row>
    <row r="34" spans="1:18" ht="63">
      <c r="A34" s="63" t="s">
        <v>59</v>
      </c>
      <c r="B34" s="69" t="s">
        <v>60</v>
      </c>
      <c r="C34" s="72">
        <v>500</v>
      </c>
      <c r="D34" s="70">
        <v>0</v>
      </c>
      <c r="E34" s="66">
        <v>500</v>
      </c>
      <c r="F34" s="66">
        <v>0</v>
      </c>
      <c r="G34" s="66">
        <v>500</v>
      </c>
      <c r="H34" s="125">
        <v>0</v>
      </c>
      <c r="I34" s="98">
        <f t="shared" si="1"/>
        <v>500</v>
      </c>
      <c r="J34" s="98">
        <v>0</v>
      </c>
      <c r="K34" s="98">
        <v>500</v>
      </c>
      <c r="L34" s="98">
        <v>0</v>
      </c>
      <c r="M34" s="98">
        <v>500</v>
      </c>
      <c r="N34" s="98">
        <v>0</v>
      </c>
      <c r="O34" s="98">
        <v>500</v>
      </c>
      <c r="P34" s="61" t="s">
        <v>17</v>
      </c>
      <c r="Q34" s="67">
        <v>44840</v>
      </c>
      <c r="R34" s="61" t="s">
        <v>14</v>
      </c>
    </row>
    <row r="35" spans="1:18" ht="63">
      <c r="A35" s="63" t="s">
        <v>61</v>
      </c>
      <c r="B35" s="69" t="s">
        <v>62</v>
      </c>
      <c r="C35" s="72">
        <v>1750</v>
      </c>
      <c r="D35" s="70">
        <v>0</v>
      </c>
      <c r="E35" s="66">
        <v>1750</v>
      </c>
      <c r="F35" s="66">
        <v>0</v>
      </c>
      <c r="G35" s="66">
        <v>1750</v>
      </c>
      <c r="H35" s="125">
        <v>0</v>
      </c>
      <c r="I35" s="98">
        <f t="shared" si="1"/>
        <v>1750</v>
      </c>
      <c r="J35" s="98">
        <v>0</v>
      </c>
      <c r="K35" s="98">
        <v>1750</v>
      </c>
      <c r="L35" s="98">
        <v>0</v>
      </c>
      <c r="M35" s="98">
        <v>1750</v>
      </c>
      <c r="N35" s="98">
        <v>0</v>
      </c>
      <c r="O35" s="98">
        <v>1750</v>
      </c>
      <c r="P35" s="73" t="s">
        <v>63</v>
      </c>
      <c r="Q35" s="67">
        <v>44861</v>
      </c>
      <c r="R35" s="61" t="s">
        <v>14</v>
      </c>
    </row>
    <row r="36" spans="1:18" ht="78.75">
      <c r="A36" s="63" t="s">
        <v>64</v>
      </c>
      <c r="B36" s="69" t="s">
        <v>65</v>
      </c>
      <c r="C36" s="72">
        <v>1500</v>
      </c>
      <c r="D36" s="70">
        <v>0</v>
      </c>
      <c r="E36" s="66">
        <v>1500</v>
      </c>
      <c r="F36" s="66">
        <v>0</v>
      </c>
      <c r="G36" s="66">
        <v>1500</v>
      </c>
      <c r="H36" s="125">
        <v>0</v>
      </c>
      <c r="I36" s="98">
        <f t="shared" si="1"/>
        <v>1500</v>
      </c>
      <c r="J36" s="98">
        <v>0</v>
      </c>
      <c r="K36" s="98">
        <v>1500</v>
      </c>
      <c r="L36" s="98">
        <v>0</v>
      </c>
      <c r="M36" s="98">
        <v>1500</v>
      </c>
      <c r="N36" s="98">
        <v>0</v>
      </c>
      <c r="O36" s="98">
        <v>1500</v>
      </c>
      <c r="P36" s="61" t="s">
        <v>17</v>
      </c>
      <c r="Q36" s="67">
        <v>44826</v>
      </c>
      <c r="R36" s="61" t="s">
        <v>46</v>
      </c>
    </row>
    <row r="37" spans="1:18" ht="47.25">
      <c r="A37" s="63" t="s">
        <v>66</v>
      </c>
      <c r="B37" s="69" t="s">
        <v>67</v>
      </c>
      <c r="C37" s="72">
        <v>1600</v>
      </c>
      <c r="D37" s="70">
        <v>0</v>
      </c>
      <c r="E37" s="74">
        <v>1600</v>
      </c>
      <c r="F37" s="74">
        <v>0</v>
      </c>
      <c r="G37" s="74">
        <v>1600</v>
      </c>
      <c r="H37" s="125">
        <v>0</v>
      </c>
      <c r="I37" s="98">
        <f t="shared" si="1"/>
        <v>1600</v>
      </c>
      <c r="J37" s="133">
        <v>-1236</v>
      </c>
      <c r="K37" s="133">
        <v>364</v>
      </c>
      <c r="L37" s="134">
        <v>0</v>
      </c>
      <c r="M37" s="134">
        <v>364</v>
      </c>
      <c r="N37" s="134">
        <v>0</v>
      </c>
      <c r="O37" s="134">
        <v>364</v>
      </c>
      <c r="P37" s="61" t="s">
        <v>17</v>
      </c>
      <c r="Q37" s="67">
        <v>44854</v>
      </c>
      <c r="R37" s="61" t="s">
        <v>14</v>
      </c>
    </row>
    <row r="38" spans="1:18" ht="78.75">
      <c r="A38" s="63" t="s">
        <v>68</v>
      </c>
      <c r="B38" s="75" t="s">
        <v>128</v>
      </c>
      <c r="C38" s="76">
        <v>123.625</v>
      </c>
      <c r="D38" s="77">
        <v>0</v>
      </c>
      <c r="E38" s="66">
        <v>123.625</v>
      </c>
      <c r="F38" s="66">
        <v>0</v>
      </c>
      <c r="G38" s="66">
        <v>123.625</v>
      </c>
      <c r="H38" s="125">
        <v>0</v>
      </c>
      <c r="I38" s="98">
        <f t="shared" si="1"/>
        <v>123.625</v>
      </c>
      <c r="J38" s="98">
        <v>0</v>
      </c>
      <c r="K38" s="98">
        <v>123.625</v>
      </c>
      <c r="L38" s="98">
        <v>0</v>
      </c>
      <c r="M38" s="98">
        <v>123.625</v>
      </c>
      <c r="N38" s="98">
        <v>0</v>
      </c>
      <c r="O38" s="98">
        <v>123.625</v>
      </c>
      <c r="P38" s="61" t="s">
        <v>17</v>
      </c>
      <c r="Q38" s="67">
        <v>44707</v>
      </c>
      <c r="R38" s="61" t="s">
        <v>14</v>
      </c>
    </row>
    <row r="39" spans="1:18" ht="78.75">
      <c r="A39" s="63" t="s">
        <v>70</v>
      </c>
      <c r="B39" s="75" t="s">
        <v>129</v>
      </c>
      <c r="C39" s="76">
        <v>542.18100000000004</v>
      </c>
      <c r="D39" s="77">
        <v>0</v>
      </c>
      <c r="E39" s="66">
        <v>542.18100000000004</v>
      </c>
      <c r="F39" s="66">
        <v>0</v>
      </c>
      <c r="G39" s="66">
        <v>542.18100000000004</v>
      </c>
      <c r="H39" s="125">
        <v>0</v>
      </c>
      <c r="I39" s="98">
        <f t="shared" si="1"/>
        <v>542.18100000000004</v>
      </c>
      <c r="J39" s="98">
        <v>0</v>
      </c>
      <c r="K39" s="98">
        <v>542.18100000000004</v>
      </c>
      <c r="L39" s="98">
        <v>0</v>
      </c>
      <c r="M39" s="98">
        <v>542.18100000000004</v>
      </c>
      <c r="N39" s="98">
        <v>0</v>
      </c>
      <c r="O39" s="98">
        <v>542.18100000000004</v>
      </c>
      <c r="P39" s="61" t="s">
        <v>17</v>
      </c>
      <c r="Q39" s="67">
        <v>44721</v>
      </c>
      <c r="R39" s="61" t="s">
        <v>14</v>
      </c>
    </row>
    <row r="40" spans="1:18" ht="47.25">
      <c r="A40" s="63" t="s">
        <v>72</v>
      </c>
      <c r="B40" s="69" t="s">
        <v>130</v>
      </c>
      <c r="C40" s="72">
        <v>256.73399999999998</v>
      </c>
      <c r="D40" s="70">
        <v>0</v>
      </c>
      <c r="E40" s="74">
        <v>256.73399999999998</v>
      </c>
      <c r="F40" s="74">
        <v>0</v>
      </c>
      <c r="G40" s="74">
        <v>256.73399999999998</v>
      </c>
      <c r="H40" s="125">
        <v>0</v>
      </c>
      <c r="I40" s="98">
        <f t="shared" si="1"/>
        <v>256.73399999999998</v>
      </c>
      <c r="J40" s="98">
        <v>0</v>
      </c>
      <c r="K40" s="98">
        <v>256.73399999999998</v>
      </c>
      <c r="L40" s="98">
        <v>0</v>
      </c>
      <c r="M40" s="98">
        <v>256.73399999999998</v>
      </c>
      <c r="N40" s="98">
        <v>0</v>
      </c>
      <c r="O40" s="98">
        <v>256.73399999999998</v>
      </c>
      <c r="P40" s="61" t="s">
        <v>17</v>
      </c>
      <c r="Q40" s="67">
        <v>44693</v>
      </c>
      <c r="R40" s="61" t="s">
        <v>14</v>
      </c>
    </row>
    <row r="41" spans="1:18" ht="47.25">
      <c r="A41" s="63" t="s">
        <v>74</v>
      </c>
      <c r="B41" s="69" t="s">
        <v>131</v>
      </c>
      <c r="C41" s="72">
        <v>332.87099999999998</v>
      </c>
      <c r="D41" s="70">
        <v>0</v>
      </c>
      <c r="E41" s="74">
        <v>332.87099999999998</v>
      </c>
      <c r="F41" s="74">
        <v>0</v>
      </c>
      <c r="G41" s="74">
        <v>332.87099999999998</v>
      </c>
      <c r="H41" s="125">
        <v>0</v>
      </c>
      <c r="I41" s="98">
        <f t="shared" si="1"/>
        <v>332.87099999999998</v>
      </c>
      <c r="J41" s="98">
        <v>0</v>
      </c>
      <c r="K41" s="98">
        <v>332.87099999999998</v>
      </c>
      <c r="L41" s="98">
        <v>0</v>
      </c>
      <c r="M41" s="98">
        <v>332.87099999999998</v>
      </c>
      <c r="N41" s="98">
        <v>0</v>
      </c>
      <c r="O41" s="98">
        <v>332.87099999999998</v>
      </c>
      <c r="P41" s="61" t="s">
        <v>17</v>
      </c>
      <c r="Q41" s="67">
        <v>44727</v>
      </c>
      <c r="R41" s="61" t="s">
        <v>14</v>
      </c>
    </row>
    <row r="42" spans="1:18" ht="47.25">
      <c r="A42" s="63" t="s">
        <v>77</v>
      </c>
      <c r="B42" s="69" t="s">
        <v>132</v>
      </c>
      <c r="C42" s="72">
        <v>175.04300000000001</v>
      </c>
      <c r="D42" s="70">
        <v>0</v>
      </c>
      <c r="E42" s="74">
        <v>175.04300000000001</v>
      </c>
      <c r="F42" s="74">
        <v>0</v>
      </c>
      <c r="G42" s="74">
        <v>175.04300000000001</v>
      </c>
      <c r="H42" s="125">
        <v>0</v>
      </c>
      <c r="I42" s="98">
        <f t="shared" si="1"/>
        <v>175.04300000000001</v>
      </c>
      <c r="J42" s="98">
        <v>0</v>
      </c>
      <c r="K42" s="98">
        <v>175.04300000000001</v>
      </c>
      <c r="L42" s="98">
        <v>0</v>
      </c>
      <c r="M42" s="98">
        <v>175.04300000000001</v>
      </c>
      <c r="N42" s="98">
        <v>0</v>
      </c>
      <c r="O42" s="98">
        <v>175.04300000000001</v>
      </c>
      <c r="P42" s="61" t="s">
        <v>17</v>
      </c>
      <c r="Q42" s="67">
        <v>44756</v>
      </c>
      <c r="R42" s="61" t="s">
        <v>14</v>
      </c>
    </row>
    <row r="43" spans="1:18" ht="47.25">
      <c r="A43" s="63" t="s">
        <v>79</v>
      </c>
      <c r="B43" s="69" t="s">
        <v>80</v>
      </c>
      <c r="C43" s="72">
        <v>300</v>
      </c>
      <c r="D43" s="70">
        <v>0</v>
      </c>
      <c r="E43" s="66">
        <v>300</v>
      </c>
      <c r="F43" s="66">
        <v>0</v>
      </c>
      <c r="G43" s="66">
        <v>300</v>
      </c>
      <c r="H43" s="125">
        <v>0</v>
      </c>
      <c r="I43" s="98">
        <f t="shared" si="1"/>
        <v>300</v>
      </c>
      <c r="J43" s="98">
        <v>0</v>
      </c>
      <c r="K43" s="98">
        <v>300</v>
      </c>
      <c r="L43" s="98">
        <v>0</v>
      </c>
      <c r="M43" s="98">
        <v>300</v>
      </c>
      <c r="N43" s="98">
        <v>0</v>
      </c>
      <c r="O43" s="98">
        <v>300</v>
      </c>
      <c r="P43" s="61" t="s">
        <v>17</v>
      </c>
      <c r="Q43" s="67">
        <v>44791</v>
      </c>
      <c r="R43" s="61" t="s">
        <v>81</v>
      </c>
    </row>
    <row r="44" spans="1:18" ht="47.25">
      <c r="A44" s="63" t="s">
        <v>82</v>
      </c>
      <c r="B44" s="69" t="s">
        <v>83</v>
      </c>
      <c r="C44" s="72">
        <v>140.69999999999999</v>
      </c>
      <c r="D44" s="70">
        <v>0</v>
      </c>
      <c r="E44" s="66">
        <v>140.69999999999999</v>
      </c>
      <c r="F44" s="66">
        <v>0</v>
      </c>
      <c r="G44" s="66">
        <v>140.69999999999999</v>
      </c>
      <c r="H44" s="125">
        <v>0</v>
      </c>
      <c r="I44" s="98">
        <f t="shared" si="1"/>
        <v>140.69999999999999</v>
      </c>
      <c r="J44" s="98">
        <v>0</v>
      </c>
      <c r="K44" s="98">
        <v>140.69999999999999</v>
      </c>
      <c r="L44" s="98">
        <v>0</v>
      </c>
      <c r="M44" s="98">
        <v>140.69999999999999</v>
      </c>
      <c r="N44" s="98">
        <v>0</v>
      </c>
      <c r="O44" s="98">
        <v>140.69999999999999</v>
      </c>
      <c r="P44" s="61" t="s">
        <v>17</v>
      </c>
      <c r="Q44" s="67">
        <v>44756</v>
      </c>
      <c r="R44" s="61" t="s">
        <v>14</v>
      </c>
    </row>
    <row r="45" spans="1:18" ht="63">
      <c r="A45" s="63" t="s">
        <v>84</v>
      </c>
      <c r="B45" s="69" t="s">
        <v>85</v>
      </c>
      <c r="C45" s="72">
        <v>350</v>
      </c>
      <c r="D45" s="70">
        <v>0</v>
      </c>
      <c r="E45" s="66">
        <v>350</v>
      </c>
      <c r="F45" s="66">
        <v>0</v>
      </c>
      <c r="G45" s="66">
        <v>350</v>
      </c>
      <c r="H45" s="125">
        <v>0</v>
      </c>
      <c r="I45" s="98">
        <f t="shared" si="1"/>
        <v>350</v>
      </c>
      <c r="J45" s="98">
        <v>0</v>
      </c>
      <c r="K45" s="98">
        <v>350</v>
      </c>
      <c r="L45" s="98">
        <v>0</v>
      </c>
      <c r="M45" s="98">
        <v>350</v>
      </c>
      <c r="N45" s="98">
        <v>0</v>
      </c>
      <c r="O45" s="98">
        <v>350</v>
      </c>
      <c r="P45" s="61" t="s">
        <v>17</v>
      </c>
      <c r="Q45" s="67">
        <v>44668</v>
      </c>
      <c r="R45" s="61" t="s">
        <v>14</v>
      </c>
    </row>
    <row r="46" spans="1:18" ht="63">
      <c r="A46" s="63" t="s">
        <v>133</v>
      </c>
      <c r="B46" s="69" t="s">
        <v>85</v>
      </c>
      <c r="C46" s="69"/>
      <c r="D46" s="69"/>
      <c r="E46" s="60">
        <v>1079.3085799999999</v>
      </c>
      <c r="F46" s="66">
        <v>0</v>
      </c>
      <c r="G46" s="66">
        <v>1079.309</v>
      </c>
      <c r="H46" s="125">
        <v>0</v>
      </c>
      <c r="I46" s="98">
        <f t="shared" si="1"/>
        <v>1079.309</v>
      </c>
      <c r="J46" s="98">
        <v>0</v>
      </c>
      <c r="K46" s="98">
        <v>1079.309</v>
      </c>
      <c r="L46" s="98">
        <v>0</v>
      </c>
      <c r="M46" s="98">
        <v>1079.309</v>
      </c>
      <c r="N46" s="98">
        <v>0</v>
      </c>
      <c r="O46" s="98">
        <v>1079.309</v>
      </c>
      <c r="P46" s="73" t="s">
        <v>134</v>
      </c>
      <c r="Q46" s="67">
        <v>44668</v>
      </c>
      <c r="R46" s="61" t="s">
        <v>14</v>
      </c>
    </row>
    <row r="47" spans="1:18" ht="63">
      <c r="A47" s="63" t="s">
        <v>135</v>
      </c>
      <c r="B47" s="69" t="s">
        <v>136</v>
      </c>
      <c r="C47" s="69"/>
      <c r="D47" s="69"/>
      <c r="E47" s="60">
        <v>57.323999999999998</v>
      </c>
      <c r="F47" s="66">
        <v>0</v>
      </c>
      <c r="G47" s="66">
        <v>57.323999999999998</v>
      </c>
      <c r="H47" s="125">
        <v>0</v>
      </c>
      <c r="I47" s="98">
        <f t="shared" si="1"/>
        <v>57.323999999999998</v>
      </c>
      <c r="J47" s="98">
        <v>0</v>
      </c>
      <c r="K47" s="98">
        <v>57.323999999999998</v>
      </c>
      <c r="L47" s="98">
        <v>0</v>
      </c>
      <c r="M47" s="98">
        <v>57.323999999999998</v>
      </c>
      <c r="N47" s="98">
        <v>0</v>
      </c>
      <c r="O47" s="98">
        <v>57.323999999999998</v>
      </c>
      <c r="P47" s="61" t="s">
        <v>17</v>
      </c>
      <c r="Q47" s="67">
        <v>44652</v>
      </c>
      <c r="R47" s="61" t="s">
        <v>137</v>
      </c>
    </row>
    <row r="48" spans="1:18" ht="15.75">
      <c r="A48" s="56"/>
      <c r="B48" s="78" t="s">
        <v>86</v>
      </c>
      <c r="C48" s="86">
        <f>SUM(C27:C47)</f>
        <v>11920.154</v>
      </c>
      <c r="D48" s="78"/>
      <c r="E48" s="60">
        <f>SUM(E27:E47)</f>
        <v>10604.686580000001</v>
      </c>
      <c r="F48" s="60"/>
      <c r="G48" s="60">
        <v>9142.7870000000003</v>
      </c>
      <c r="H48" s="125"/>
      <c r="I48" s="98">
        <f t="shared" si="1"/>
        <v>9142.7870000000003</v>
      </c>
      <c r="J48" s="98"/>
      <c r="K48" s="133">
        <f>SUM(K27:K47)</f>
        <v>7906.7870000000003</v>
      </c>
      <c r="L48" s="127"/>
      <c r="M48" s="134">
        <f>SUM(M27:M47)</f>
        <v>7906.7870000000003</v>
      </c>
      <c r="N48" s="134"/>
      <c r="O48" s="98">
        <f>SUM(O27:O47)</f>
        <v>7906.7870000000003</v>
      </c>
      <c r="P48" s="61"/>
      <c r="Q48" s="79"/>
      <c r="R48" s="62"/>
    </row>
    <row r="49" spans="1:18" ht="15.75">
      <c r="A49" s="56"/>
      <c r="B49" s="78" t="s">
        <v>127</v>
      </c>
      <c r="C49" s="80"/>
      <c r="D49" s="80"/>
      <c r="E49" s="81">
        <v>-1315.4670000000001</v>
      </c>
      <c r="F49" s="82"/>
      <c r="G49" s="60">
        <v>-1461.9</v>
      </c>
      <c r="H49" s="125"/>
      <c r="I49" s="98">
        <v>0</v>
      </c>
      <c r="J49" s="126"/>
      <c r="K49" s="133">
        <v>-1236</v>
      </c>
      <c r="L49" s="127"/>
      <c r="M49" s="134">
        <v>0</v>
      </c>
      <c r="N49" s="134">
        <v>0</v>
      </c>
      <c r="O49" s="141"/>
      <c r="P49" s="61"/>
      <c r="Q49" s="79"/>
      <c r="R49" s="62"/>
    </row>
    <row r="50" spans="1:18" ht="15.75">
      <c r="A50" s="56" t="s">
        <v>87</v>
      </c>
      <c r="B50" s="78" t="s">
        <v>88</v>
      </c>
      <c r="C50" s="78"/>
      <c r="D50" s="78"/>
      <c r="E50" s="59"/>
      <c r="F50" s="59"/>
      <c r="G50" s="59"/>
      <c r="H50" s="125"/>
      <c r="I50" s="98"/>
      <c r="J50" s="98"/>
      <c r="K50" s="98"/>
      <c r="L50" s="98"/>
      <c r="M50" s="98"/>
      <c r="N50" s="98"/>
      <c r="O50" s="98"/>
      <c r="P50" s="61"/>
      <c r="Q50" s="79"/>
      <c r="R50" s="62"/>
    </row>
    <row r="51" spans="1:18" ht="47.25">
      <c r="A51" s="63" t="s">
        <v>89</v>
      </c>
      <c r="B51" s="69" t="s">
        <v>90</v>
      </c>
      <c r="C51" s="70">
        <v>1300</v>
      </c>
      <c r="D51" s="70">
        <v>-1300</v>
      </c>
      <c r="E51" s="66">
        <v>0</v>
      </c>
      <c r="F51" s="66">
        <v>0</v>
      </c>
      <c r="G51" s="66">
        <v>0</v>
      </c>
      <c r="H51" s="125">
        <v>0</v>
      </c>
      <c r="I51" s="98">
        <f t="shared" ref="I51:I68" si="2">G51</f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61" t="s">
        <v>17</v>
      </c>
      <c r="Q51" s="67">
        <v>44854</v>
      </c>
      <c r="R51" s="73" t="s">
        <v>91</v>
      </c>
    </row>
    <row r="52" spans="1:18" ht="47.25">
      <c r="A52" s="63" t="s">
        <v>138</v>
      </c>
      <c r="B52" s="69" t="s">
        <v>139</v>
      </c>
      <c r="C52" s="69"/>
      <c r="D52" s="69"/>
      <c r="E52" s="60">
        <v>1300</v>
      </c>
      <c r="F52" s="66">
        <v>0</v>
      </c>
      <c r="G52" s="66">
        <v>1300</v>
      </c>
      <c r="H52" s="125">
        <v>0</v>
      </c>
      <c r="I52" s="98">
        <f t="shared" si="2"/>
        <v>1300</v>
      </c>
      <c r="J52" s="98">
        <v>0</v>
      </c>
      <c r="K52" s="98">
        <v>1300</v>
      </c>
      <c r="L52" s="98">
        <v>0</v>
      </c>
      <c r="M52" s="98">
        <v>1300</v>
      </c>
      <c r="N52" s="98">
        <v>0</v>
      </c>
      <c r="O52" s="98">
        <v>1300</v>
      </c>
      <c r="P52" s="61" t="s">
        <v>17</v>
      </c>
      <c r="Q52" s="67">
        <v>44854</v>
      </c>
      <c r="R52" s="73" t="s">
        <v>91</v>
      </c>
    </row>
    <row r="53" spans="1:18" ht="47.25">
      <c r="A53" s="63" t="s">
        <v>92</v>
      </c>
      <c r="B53" s="69" t="s">
        <v>93</v>
      </c>
      <c r="C53" s="70">
        <v>300</v>
      </c>
      <c r="D53" s="65">
        <v>0</v>
      </c>
      <c r="E53" s="66">
        <v>300</v>
      </c>
      <c r="F53" s="66">
        <v>0</v>
      </c>
      <c r="G53" s="66">
        <v>300</v>
      </c>
      <c r="H53" s="125">
        <v>0</v>
      </c>
      <c r="I53" s="98">
        <f t="shared" si="2"/>
        <v>300</v>
      </c>
      <c r="J53" s="133">
        <v>-300</v>
      </c>
      <c r="K53" s="133">
        <v>0</v>
      </c>
      <c r="L53" s="134">
        <v>0</v>
      </c>
      <c r="M53" s="134">
        <v>0</v>
      </c>
      <c r="N53" s="134">
        <v>0</v>
      </c>
      <c r="O53" s="134">
        <v>0</v>
      </c>
      <c r="P53" s="61" t="s">
        <v>17</v>
      </c>
      <c r="Q53" s="67">
        <v>44784</v>
      </c>
      <c r="R53" s="73" t="s">
        <v>94</v>
      </c>
    </row>
    <row r="54" spans="1:18" ht="78.75">
      <c r="A54" s="63" t="s">
        <v>95</v>
      </c>
      <c r="B54" s="75" t="s">
        <v>96</v>
      </c>
      <c r="C54" s="77">
        <v>450</v>
      </c>
      <c r="D54" s="83">
        <v>0</v>
      </c>
      <c r="E54" s="66">
        <v>450</v>
      </c>
      <c r="F54" s="66">
        <v>0</v>
      </c>
      <c r="G54" s="66">
        <v>450</v>
      </c>
      <c r="H54" s="125">
        <v>0</v>
      </c>
      <c r="I54" s="98">
        <f t="shared" si="2"/>
        <v>450</v>
      </c>
      <c r="J54" s="133">
        <v>-450</v>
      </c>
      <c r="K54" s="133">
        <v>0</v>
      </c>
      <c r="L54" s="134">
        <v>0</v>
      </c>
      <c r="M54" s="134">
        <v>0</v>
      </c>
      <c r="N54" s="134">
        <v>0</v>
      </c>
      <c r="O54" s="134">
        <v>0</v>
      </c>
      <c r="P54" s="61" t="s">
        <v>17</v>
      </c>
      <c r="Q54" s="67">
        <v>44791</v>
      </c>
      <c r="R54" s="73" t="s">
        <v>94</v>
      </c>
    </row>
    <row r="55" spans="1:18" ht="63">
      <c r="A55" s="63" t="s">
        <v>140</v>
      </c>
      <c r="B55" s="75" t="s">
        <v>141</v>
      </c>
      <c r="C55" s="77"/>
      <c r="D55" s="83"/>
      <c r="E55" s="60">
        <v>49</v>
      </c>
      <c r="F55" s="81">
        <v>0</v>
      </c>
      <c r="G55" s="81">
        <v>49</v>
      </c>
      <c r="H55" s="125">
        <v>0</v>
      </c>
      <c r="I55" s="98">
        <f t="shared" si="2"/>
        <v>49</v>
      </c>
      <c r="J55" s="98">
        <v>0</v>
      </c>
      <c r="K55" s="98">
        <v>49</v>
      </c>
      <c r="L55" s="98">
        <v>0</v>
      </c>
      <c r="M55" s="98">
        <v>49</v>
      </c>
      <c r="N55" s="98">
        <v>0</v>
      </c>
      <c r="O55" s="98">
        <v>49</v>
      </c>
      <c r="P55" s="61" t="s">
        <v>17</v>
      </c>
      <c r="Q55" s="67">
        <v>44679</v>
      </c>
      <c r="R55" s="73" t="s">
        <v>94</v>
      </c>
    </row>
    <row r="56" spans="1:18" ht="47.25">
      <c r="A56" s="142" t="s">
        <v>169</v>
      </c>
      <c r="B56" s="143" t="s">
        <v>170</v>
      </c>
      <c r="C56" s="77"/>
      <c r="D56" s="83"/>
      <c r="E56" s="60"/>
      <c r="F56" s="81"/>
      <c r="G56" s="81"/>
      <c r="H56" s="125"/>
      <c r="I56" s="98"/>
      <c r="J56" s="98"/>
      <c r="K56" s="98"/>
      <c r="L56" s="98"/>
      <c r="M56" s="98"/>
      <c r="N56" s="141">
        <v>186</v>
      </c>
      <c r="O56" s="141">
        <v>186</v>
      </c>
      <c r="P56" s="61" t="s">
        <v>17</v>
      </c>
      <c r="Q56" s="67"/>
      <c r="R56" s="73" t="s">
        <v>94</v>
      </c>
    </row>
    <row r="57" spans="1:18" ht="63">
      <c r="A57" s="63" t="s">
        <v>97</v>
      </c>
      <c r="B57" s="69" t="s">
        <v>98</v>
      </c>
      <c r="C57" s="70">
        <v>318.10000000000002</v>
      </c>
      <c r="D57" s="85">
        <v>-318.10000000000002</v>
      </c>
      <c r="E57" s="60">
        <v>0</v>
      </c>
      <c r="F57" s="66">
        <v>0</v>
      </c>
      <c r="G57" s="66">
        <v>0</v>
      </c>
      <c r="H57" s="125">
        <v>0</v>
      </c>
      <c r="I57" s="98">
        <f t="shared" si="2"/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61" t="s">
        <v>17</v>
      </c>
      <c r="Q57" s="67">
        <v>44791</v>
      </c>
      <c r="R57" s="73" t="s">
        <v>99</v>
      </c>
    </row>
    <row r="58" spans="1:18" ht="78.75">
      <c r="A58" s="63" t="s">
        <v>100</v>
      </c>
      <c r="B58" s="69" t="s">
        <v>101</v>
      </c>
      <c r="C58" s="70">
        <v>211.60599999999999</v>
      </c>
      <c r="D58" s="65">
        <v>0</v>
      </c>
      <c r="E58" s="66">
        <v>211.60599999999999</v>
      </c>
      <c r="F58" s="66">
        <v>0</v>
      </c>
      <c r="G58" s="66">
        <v>211.60599999999999</v>
      </c>
      <c r="H58" s="125">
        <v>0</v>
      </c>
      <c r="I58" s="98">
        <f t="shared" si="2"/>
        <v>211.60599999999999</v>
      </c>
      <c r="J58" s="98">
        <v>0</v>
      </c>
      <c r="K58" s="98">
        <v>211.60599999999999</v>
      </c>
      <c r="L58" s="98">
        <v>0</v>
      </c>
      <c r="M58" s="98">
        <v>211.60599999999999</v>
      </c>
      <c r="N58" s="98">
        <v>0</v>
      </c>
      <c r="O58" s="98">
        <v>211.60599999999999</v>
      </c>
      <c r="P58" s="61" t="s">
        <v>17</v>
      </c>
      <c r="Q58" s="67">
        <v>44644</v>
      </c>
      <c r="R58" s="73" t="s">
        <v>94</v>
      </c>
    </row>
    <row r="59" spans="1:18" ht="47.25">
      <c r="A59" s="63" t="s">
        <v>102</v>
      </c>
      <c r="B59" s="69" t="s">
        <v>103</v>
      </c>
      <c r="C59" s="70">
        <v>523.82600000000002</v>
      </c>
      <c r="D59" s="65">
        <v>0</v>
      </c>
      <c r="E59" s="66">
        <v>523.82600000000002</v>
      </c>
      <c r="F59" s="66">
        <v>0</v>
      </c>
      <c r="G59" s="66">
        <v>523.82600000000002</v>
      </c>
      <c r="H59" s="125">
        <v>0</v>
      </c>
      <c r="I59" s="98">
        <f t="shared" si="2"/>
        <v>523.82600000000002</v>
      </c>
      <c r="J59" s="98">
        <v>0</v>
      </c>
      <c r="K59" s="98">
        <v>523.82600000000002</v>
      </c>
      <c r="L59" s="98">
        <v>0</v>
      </c>
      <c r="M59" s="98">
        <v>523.82600000000002</v>
      </c>
      <c r="N59" s="98">
        <v>0</v>
      </c>
      <c r="O59" s="98">
        <v>523.82600000000002</v>
      </c>
      <c r="P59" s="61" t="s">
        <v>17</v>
      </c>
      <c r="Q59" s="67">
        <v>44672</v>
      </c>
      <c r="R59" s="73" t="s">
        <v>94</v>
      </c>
    </row>
    <row r="60" spans="1:18" ht="15.75">
      <c r="A60" s="56" t="s">
        <v>104</v>
      </c>
      <c r="B60" s="78" t="s">
        <v>105</v>
      </c>
      <c r="C60" s="86">
        <v>459.22800000000001</v>
      </c>
      <c r="D60" s="58">
        <v>0</v>
      </c>
      <c r="E60" s="135">
        <f>E61+E62+E63+E64+E65</f>
        <v>459.22800000000001</v>
      </c>
      <c r="F60" s="60">
        <v>-459.22800000000001</v>
      </c>
      <c r="G60" s="60">
        <v>0</v>
      </c>
      <c r="H60" s="125">
        <v>0</v>
      </c>
      <c r="I60" s="98">
        <f t="shared" si="2"/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87"/>
      <c r="Q60" s="79"/>
      <c r="R60" s="52"/>
    </row>
    <row r="61" spans="1:18" ht="31.5">
      <c r="A61" s="63" t="s">
        <v>106</v>
      </c>
      <c r="B61" s="69" t="s">
        <v>107</v>
      </c>
      <c r="C61" s="70">
        <v>100</v>
      </c>
      <c r="D61" s="65">
        <v>0</v>
      </c>
      <c r="E61" s="66">
        <v>100</v>
      </c>
      <c r="F61" s="60">
        <v>-100</v>
      </c>
      <c r="G61" s="60">
        <v>0</v>
      </c>
      <c r="H61" s="125">
        <v>0</v>
      </c>
      <c r="I61" s="98">
        <f t="shared" si="2"/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61" t="s">
        <v>17</v>
      </c>
      <c r="Q61" s="67">
        <v>44693</v>
      </c>
      <c r="R61" s="73" t="s">
        <v>108</v>
      </c>
    </row>
    <row r="62" spans="1:18" ht="47.25">
      <c r="A62" s="63" t="s">
        <v>109</v>
      </c>
      <c r="B62" s="69" t="s">
        <v>110</v>
      </c>
      <c r="C62" s="70">
        <v>99.16</v>
      </c>
      <c r="D62" s="65">
        <v>0</v>
      </c>
      <c r="E62" s="66">
        <v>99.16</v>
      </c>
      <c r="F62" s="60">
        <v>-99.16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61" t="s">
        <v>17</v>
      </c>
      <c r="Q62" s="67">
        <v>44693</v>
      </c>
      <c r="R62" s="73" t="s">
        <v>94</v>
      </c>
    </row>
    <row r="63" spans="1:18" ht="47.25">
      <c r="A63" s="88" t="s">
        <v>111</v>
      </c>
      <c r="B63" s="89" t="s">
        <v>112</v>
      </c>
      <c r="C63" s="90">
        <v>99.468000000000004</v>
      </c>
      <c r="D63" s="91">
        <v>0</v>
      </c>
      <c r="E63" s="66">
        <v>99.468000000000004</v>
      </c>
      <c r="F63" s="60">
        <v>-99.468000000000004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61" t="s">
        <v>17</v>
      </c>
      <c r="Q63" s="67">
        <v>44693</v>
      </c>
      <c r="R63" s="73" t="s">
        <v>94</v>
      </c>
    </row>
    <row r="64" spans="1:18" ht="47.25">
      <c r="A64" s="63" t="s">
        <v>113</v>
      </c>
      <c r="B64" s="69" t="s">
        <v>114</v>
      </c>
      <c r="C64" s="92">
        <v>100</v>
      </c>
      <c r="D64" s="65">
        <v>0</v>
      </c>
      <c r="E64" s="93">
        <v>100</v>
      </c>
      <c r="F64" s="94">
        <v>-100</v>
      </c>
      <c r="G64" s="94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61" t="s">
        <v>17</v>
      </c>
      <c r="Q64" s="67">
        <v>44693</v>
      </c>
      <c r="R64" s="73" t="s">
        <v>94</v>
      </c>
    </row>
    <row r="65" spans="1:18" ht="47.25">
      <c r="A65" s="95" t="s">
        <v>115</v>
      </c>
      <c r="B65" s="96" t="s">
        <v>116</v>
      </c>
      <c r="C65" s="97">
        <v>60.6</v>
      </c>
      <c r="D65" s="98">
        <v>0</v>
      </c>
      <c r="E65" s="99">
        <v>60.6</v>
      </c>
      <c r="F65" s="100">
        <v>-60.6</v>
      </c>
      <c r="G65" s="10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101" t="s">
        <v>17</v>
      </c>
      <c r="Q65" s="102">
        <v>44693</v>
      </c>
      <c r="R65" s="48" t="s">
        <v>94</v>
      </c>
    </row>
    <row r="66" spans="1:18" ht="47.25">
      <c r="A66" s="63" t="s">
        <v>142</v>
      </c>
      <c r="B66" s="75" t="s">
        <v>143</v>
      </c>
      <c r="C66" s="103"/>
      <c r="D66" s="104"/>
      <c r="E66" s="60">
        <f>E67+E68</f>
        <v>210</v>
      </c>
      <c r="F66" s="66">
        <v>0</v>
      </c>
      <c r="G66" s="66">
        <v>210</v>
      </c>
      <c r="H66" s="125">
        <v>0</v>
      </c>
      <c r="I66" s="98">
        <f t="shared" si="2"/>
        <v>210</v>
      </c>
      <c r="J66" s="98">
        <v>0</v>
      </c>
      <c r="K66" s="98">
        <v>210</v>
      </c>
      <c r="L66" s="98">
        <v>0</v>
      </c>
      <c r="M66" s="98">
        <v>210</v>
      </c>
      <c r="N66" s="98">
        <v>0</v>
      </c>
      <c r="O66" s="98">
        <v>210</v>
      </c>
      <c r="P66" s="105"/>
      <c r="Q66" s="106"/>
      <c r="R66" s="105"/>
    </row>
    <row r="67" spans="1:18" ht="157.5">
      <c r="A67" s="63" t="s">
        <v>144</v>
      </c>
      <c r="B67" s="69" t="s">
        <v>145</v>
      </c>
      <c r="C67" s="107"/>
      <c r="D67" s="107"/>
      <c r="E67" s="60">
        <v>80</v>
      </c>
      <c r="F67" s="66">
        <v>0</v>
      </c>
      <c r="G67" s="66">
        <v>80</v>
      </c>
      <c r="H67" s="125">
        <v>0</v>
      </c>
      <c r="I67" s="98">
        <f t="shared" si="2"/>
        <v>80</v>
      </c>
      <c r="J67" s="98">
        <v>0</v>
      </c>
      <c r="K67" s="98">
        <v>80</v>
      </c>
      <c r="L67" s="98">
        <v>0</v>
      </c>
      <c r="M67" s="98">
        <v>80</v>
      </c>
      <c r="N67" s="98">
        <v>0</v>
      </c>
      <c r="O67" s="98">
        <v>80</v>
      </c>
      <c r="P67" s="108" t="s">
        <v>17</v>
      </c>
      <c r="Q67" s="67">
        <v>44650</v>
      </c>
      <c r="R67" s="61" t="s">
        <v>137</v>
      </c>
    </row>
    <row r="68" spans="1:18" ht="94.5">
      <c r="A68" s="63" t="s">
        <v>146</v>
      </c>
      <c r="B68" s="109" t="s">
        <v>147</v>
      </c>
      <c r="C68" s="110"/>
      <c r="D68" s="110"/>
      <c r="E68" s="60">
        <v>130</v>
      </c>
      <c r="F68" s="111">
        <v>0</v>
      </c>
      <c r="G68" s="111">
        <v>130</v>
      </c>
      <c r="H68" s="125">
        <v>0</v>
      </c>
      <c r="I68" s="98">
        <f t="shared" si="2"/>
        <v>130</v>
      </c>
      <c r="J68" s="130">
        <v>0</v>
      </c>
      <c r="K68" s="130">
        <v>130</v>
      </c>
      <c r="L68" s="130">
        <v>0</v>
      </c>
      <c r="M68" s="130">
        <v>130</v>
      </c>
      <c r="N68" s="130">
        <v>0</v>
      </c>
      <c r="O68" s="130">
        <v>130</v>
      </c>
      <c r="P68" s="112" t="s">
        <v>17</v>
      </c>
      <c r="Q68" s="67">
        <v>44650</v>
      </c>
      <c r="R68" s="113" t="s">
        <v>137</v>
      </c>
    </row>
    <row r="69" spans="1:18" ht="47.25">
      <c r="A69" s="63" t="s">
        <v>148</v>
      </c>
      <c r="B69" s="75" t="s">
        <v>149</v>
      </c>
      <c r="C69" s="114"/>
      <c r="D69" s="114"/>
      <c r="E69" s="60">
        <f>E70+E71</f>
        <v>693</v>
      </c>
      <c r="F69" s="66">
        <v>0</v>
      </c>
      <c r="G69" s="66">
        <v>693</v>
      </c>
      <c r="H69" s="125">
        <v>-693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105"/>
      <c r="Q69" s="106"/>
      <c r="R69" s="105"/>
    </row>
    <row r="70" spans="1:18" ht="78.75">
      <c r="A70" s="63" t="s">
        <v>150</v>
      </c>
      <c r="B70" s="69" t="s">
        <v>151</v>
      </c>
      <c r="C70" s="107"/>
      <c r="D70" s="107"/>
      <c r="E70" s="60">
        <v>375</v>
      </c>
      <c r="F70" s="66">
        <v>0</v>
      </c>
      <c r="G70" s="66">
        <v>375</v>
      </c>
      <c r="H70" s="132">
        <v>-375</v>
      </c>
      <c r="I70" s="133">
        <f>G70+H70</f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69" t="s">
        <v>152</v>
      </c>
      <c r="Q70" s="67">
        <v>44650</v>
      </c>
      <c r="R70" s="73" t="s">
        <v>94</v>
      </c>
    </row>
    <row r="71" spans="1:18" ht="78.75">
      <c r="A71" s="63" t="s">
        <v>153</v>
      </c>
      <c r="B71" s="69" t="s">
        <v>154</v>
      </c>
      <c r="C71" s="107"/>
      <c r="D71" s="107"/>
      <c r="E71" s="60">
        <v>318</v>
      </c>
      <c r="F71" s="115">
        <v>0</v>
      </c>
      <c r="G71" s="66">
        <v>318</v>
      </c>
      <c r="H71" s="132">
        <v>-318</v>
      </c>
      <c r="I71" s="133">
        <f>G71+H71</f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69" t="s">
        <v>152</v>
      </c>
      <c r="Q71" s="67">
        <v>44650</v>
      </c>
      <c r="R71" s="73" t="s">
        <v>94</v>
      </c>
    </row>
    <row r="72" spans="1:18" ht="63">
      <c r="A72" s="95" t="s">
        <v>155</v>
      </c>
      <c r="B72" s="116" t="s">
        <v>156</v>
      </c>
      <c r="C72" s="117"/>
      <c r="D72" s="117"/>
      <c r="E72" s="118">
        <v>453.22500000000002</v>
      </c>
      <c r="F72" s="119">
        <v>0</v>
      </c>
      <c r="G72" s="119">
        <v>453.22500000000002</v>
      </c>
      <c r="H72" s="125">
        <v>0</v>
      </c>
      <c r="I72" s="98">
        <f>G72</f>
        <v>453.22500000000002</v>
      </c>
      <c r="J72" s="98">
        <v>0</v>
      </c>
      <c r="K72" s="98">
        <v>453.22500000000002</v>
      </c>
      <c r="L72" s="98">
        <v>0</v>
      </c>
      <c r="M72" s="98">
        <v>453.22500000000002</v>
      </c>
      <c r="N72" s="98">
        <v>0</v>
      </c>
      <c r="O72" s="98">
        <v>453.22500000000002</v>
      </c>
      <c r="P72" s="101" t="s">
        <v>17</v>
      </c>
      <c r="Q72" s="102">
        <v>44805</v>
      </c>
      <c r="R72" s="48" t="s">
        <v>94</v>
      </c>
    </row>
    <row r="73" spans="1:18" ht="15.75">
      <c r="A73" s="56"/>
      <c r="B73" s="78" t="s">
        <v>117</v>
      </c>
      <c r="C73" s="86">
        <v>3562.76</v>
      </c>
      <c r="D73" s="78"/>
      <c r="E73" s="60">
        <v>4649.8850000000002</v>
      </c>
      <c r="F73" s="59"/>
      <c r="G73" s="60">
        <v>4190.6570000000002</v>
      </c>
      <c r="H73" s="122"/>
      <c r="I73" s="133">
        <v>3497.6570000000002</v>
      </c>
      <c r="J73" s="127"/>
      <c r="K73" s="133">
        <v>2747.6570000000002</v>
      </c>
      <c r="L73" s="127"/>
      <c r="M73" s="134">
        <v>2747.6570000000002</v>
      </c>
      <c r="N73" s="134"/>
      <c r="O73" s="141">
        <v>2933.6570000000002</v>
      </c>
      <c r="P73" s="62"/>
      <c r="Q73" s="62"/>
      <c r="R73" s="62"/>
    </row>
    <row r="74" spans="1:18" ht="15.75">
      <c r="A74" s="56"/>
      <c r="B74" s="78" t="s">
        <v>157</v>
      </c>
      <c r="C74" s="80"/>
      <c r="D74" s="80"/>
      <c r="E74" s="60">
        <f ca="1">E73-'22.12.2021'!C60</f>
        <v>1087.1250000000005</v>
      </c>
      <c r="F74" s="120"/>
      <c r="G74" s="60">
        <v>-459.22800000000001</v>
      </c>
      <c r="H74" s="62"/>
      <c r="I74" s="133">
        <v>-693</v>
      </c>
      <c r="J74" s="127"/>
      <c r="K74" s="133">
        <v>-750</v>
      </c>
      <c r="L74" s="127"/>
      <c r="M74" s="134">
        <v>0</v>
      </c>
      <c r="N74" s="141">
        <v>186</v>
      </c>
      <c r="O74" s="134"/>
      <c r="P74" s="62"/>
      <c r="Q74" s="62"/>
      <c r="R74" s="62"/>
    </row>
    <row r="75" spans="1:18" ht="15.75">
      <c r="A75" s="63"/>
      <c r="B75" s="78" t="s">
        <v>119</v>
      </c>
      <c r="C75" s="78">
        <v>22105.914000000001</v>
      </c>
      <c r="D75" s="78"/>
      <c r="E75" s="60">
        <f ca="1">E24+E48+E73</f>
        <v>21877.571580000003</v>
      </c>
      <c r="F75" s="59"/>
      <c r="G75" s="136">
        <v>18336.444</v>
      </c>
      <c r="H75" s="62"/>
      <c r="I75" s="133">
        <v>17643.444</v>
      </c>
      <c r="J75" s="127"/>
      <c r="K75" s="133">
        <v>15657.444</v>
      </c>
      <c r="L75" s="127"/>
      <c r="M75" s="144">
        <v>14057.444</v>
      </c>
      <c r="N75" s="127"/>
      <c r="O75" s="127">
        <v>14243.444</v>
      </c>
      <c r="P75" s="62"/>
      <c r="Q75" s="62"/>
      <c r="R75" s="62"/>
    </row>
    <row r="76" spans="1:18" ht="15.75">
      <c r="A76" s="63"/>
      <c r="B76" s="78" t="s">
        <v>158</v>
      </c>
      <c r="C76" s="80"/>
      <c r="D76" s="80"/>
      <c r="E76" s="60">
        <f ca="1">E75-'22.12.2021'!C62</f>
        <v>-228.34241999999722</v>
      </c>
      <c r="F76" s="120"/>
      <c r="G76" s="60">
        <v>-3541.1280000000002</v>
      </c>
      <c r="H76" s="62"/>
      <c r="I76" s="133">
        <v>-693</v>
      </c>
      <c r="J76" s="127"/>
      <c r="K76" s="133">
        <v>-1986</v>
      </c>
      <c r="L76" s="144">
        <v>-1600</v>
      </c>
      <c r="M76" s="127"/>
      <c r="N76" s="127">
        <v>186</v>
      </c>
      <c r="O76" s="127"/>
      <c r="P76" s="62"/>
      <c r="Q76" s="62"/>
      <c r="R76" s="62"/>
    </row>
    <row r="77" spans="1:18" ht="15.75">
      <c r="A77" s="121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5.75">
      <c r="A78" s="121"/>
      <c r="B78" s="263" t="s">
        <v>171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</row>
  </sheetData>
  <mergeCells count="10">
    <mergeCell ref="B78:R78"/>
    <mergeCell ref="Q1:R1"/>
    <mergeCell ref="B3:R3"/>
    <mergeCell ref="A4:R4"/>
    <mergeCell ref="A6:A8"/>
    <mergeCell ref="B6:B8"/>
    <mergeCell ref="E6:E8"/>
    <mergeCell ref="P6:P8"/>
    <mergeCell ref="Q6:Q8"/>
    <mergeCell ref="R6:R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topLeftCell="A58" zoomScaleNormal="100" zoomScaleSheetLayoutView="100" workbookViewId="0">
      <selection sqref="A1:T82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3.42578125" customWidth="1"/>
    <col min="5" max="5" width="12.140625" customWidth="1"/>
    <col min="6" max="7" width="10.85546875" customWidth="1"/>
    <col min="8" max="8" width="11.7109375" customWidth="1"/>
    <col min="9" max="9" width="11.5703125" customWidth="1"/>
    <col min="10" max="10" width="11.85546875" customWidth="1"/>
    <col min="11" max="11" width="11.5703125" customWidth="1"/>
    <col min="12" max="13" width="12.28515625" customWidth="1"/>
    <col min="14" max="15" width="12" customWidth="1"/>
    <col min="16" max="16" width="11.7109375" customWidth="1"/>
    <col min="17" max="17" width="12.5703125" customWidth="1"/>
    <col min="18" max="18" width="18" customWidth="1"/>
    <col min="19" max="19" width="15.85546875" customWidth="1"/>
    <col min="20" max="20" width="32.42578125" customWidth="1"/>
  </cols>
  <sheetData>
    <row r="1" spans="1:20" ht="15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63" t="s">
        <v>181</v>
      </c>
      <c r="T1" s="242"/>
    </row>
    <row r="2" spans="1:20" ht="15.75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38" t="s">
        <v>180</v>
      </c>
    </row>
    <row r="3" spans="1:20" ht="15.75">
      <c r="A3" s="35"/>
      <c r="B3" s="260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ht="15.75">
      <c r="A4" s="260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5.75">
      <c r="A6" s="258" t="s">
        <v>5</v>
      </c>
      <c r="B6" s="259" t="s">
        <v>6</v>
      </c>
      <c r="C6" s="41" t="s">
        <v>122</v>
      </c>
      <c r="D6" s="41"/>
      <c r="E6" s="259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259" t="s">
        <v>8</v>
      </c>
      <c r="S6" s="259" t="s">
        <v>9</v>
      </c>
      <c r="T6" s="262" t="s">
        <v>10</v>
      </c>
    </row>
    <row r="7" spans="1:20" ht="15.75">
      <c r="A7" s="246"/>
      <c r="B7" s="249"/>
      <c r="C7" s="42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249"/>
      <c r="S7" s="249"/>
      <c r="T7" s="253"/>
    </row>
    <row r="8" spans="1:20" ht="15.75">
      <c r="A8" s="247"/>
      <c r="B8" s="250"/>
      <c r="C8" s="44" t="s">
        <v>125</v>
      </c>
      <c r="D8" s="45">
        <v>44601</v>
      </c>
      <c r="E8" s="250"/>
      <c r="F8" s="46">
        <v>44632</v>
      </c>
      <c r="G8" s="47" t="s">
        <v>123</v>
      </c>
      <c r="H8" s="124">
        <v>44671</v>
      </c>
      <c r="I8" s="48" t="str">
        <f t="shared" ref="I8:I26" si="0">G8</f>
        <v>Всього</v>
      </c>
      <c r="J8" s="131">
        <v>44734</v>
      </c>
      <c r="K8" s="48" t="s">
        <v>123</v>
      </c>
      <c r="L8" s="131">
        <v>44756</v>
      </c>
      <c r="M8" s="137" t="s">
        <v>123</v>
      </c>
      <c r="N8" s="145">
        <v>44783</v>
      </c>
      <c r="O8" s="48" t="s">
        <v>123</v>
      </c>
      <c r="P8" s="145">
        <v>44798</v>
      </c>
      <c r="Q8" s="48" t="s">
        <v>123</v>
      </c>
      <c r="R8" s="250"/>
      <c r="S8" s="250"/>
      <c r="T8" s="254"/>
    </row>
    <row r="9" spans="1:20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1">
        <v>20</v>
      </c>
    </row>
    <row r="10" spans="1:20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54"/>
      <c r="S10" s="54"/>
      <c r="T10" s="55"/>
    </row>
    <row r="11" spans="1:20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98">
        <v>0</v>
      </c>
      <c r="Q11" s="98">
        <v>2853</v>
      </c>
      <c r="R11" s="61"/>
      <c r="S11" s="62"/>
      <c r="T11" s="61" t="s">
        <v>14</v>
      </c>
    </row>
    <row r="12" spans="1:20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61" t="s">
        <v>17</v>
      </c>
      <c r="S12" s="67">
        <v>44712</v>
      </c>
      <c r="T12" s="61" t="s">
        <v>14</v>
      </c>
    </row>
    <row r="13" spans="1:20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98">
        <v>0</v>
      </c>
      <c r="Q13" s="98">
        <v>25</v>
      </c>
      <c r="R13" s="61" t="s">
        <v>17</v>
      </c>
      <c r="S13" s="67">
        <v>44672</v>
      </c>
      <c r="T13" s="61" t="s">
        <v>14</v>
      </c>
    </row>
    <row r="14" spans="1:20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98">
        <v>0</v>
      </c>
      <c r="Q14" s="98">
        <v>28</v>
      </c>
      <c r="R14" s="61" t="s">
        <v>17</v>
      </c>
      <c r="S14" s="67">
        <v>44586</v>
      </c>
      <c r="T14" s="61" t="s">
        <v>14</v>
      </c>
    </row>
    <row r="15" spans="1:20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61" t="s">
        <v>17</v>
      </c>
      <c r="S15" s="67">
        <v>44672</v>
      </c>
      <c r="T15" s="61" t="s">
        <v>14</v>
      </c>
    </row>
    <row r="16" spans="1:20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61" t="s">
        <v>17</v>
      </c>
      <c r="S16" s="67">
        <v>44672</v>
      </c>
      <c r="T16" s="61" t="s">
        <v>14</v>
      </c>
    </row>
    <row r="17" spans="1:20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61" t="s">
        <v>17</v>
      </c>
      <c r="S17" s="67">
        <v>44665</v>
      </c>
      <c r="T17" s="61" t="s">
        <v>14</v>
      </c>
    </row>
    <row r="18" spans="1:20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98">
        <v>0</v>
      </c>
      <c r="Q18" s="98">
        <v>2800</v>
      </c>
      <c r="R18" s="61" t="s">
        <v>17</v>
      </c>
      <c r="S18" s="67">
        <v>44601</v>
      </c>
      <c r="T18" s="61" t="s">
        <v>14</v>
      </c>
    </row>
    <row r="19" spans="1:20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61" t="s">
        <v>17</v>
      </c>
      <c r="S19" s="67">
        <v>44665</v>
      </c>
      <c r="T19" s="61" t="s">
        <v>14</v>
      </c>
    </row>
    <row r="20" spans="1:20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98">
        <v>0</v>
      </c>
      <c r="Q20" s="98">
        <v>550</v>
      </c>
      <c r="R20" s="61"/>
      <c r="S20" s="67"/>
      <c r="T20" s="61" t="s">
        <v>34</v>
      </c>
    </row>
    <row r="21" spans="1:20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61" t="s">
        <v>17</v>
      </c>
      <c r="S21" s="67">
        <v>44835</v>
      </c>
      <c r="T21" s="61" t="s">
        <v>34</v>
      </c>
    </row>
    <row r="22" spans="1:20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61" t="s">
        <v>17</v>
      </c>
      <c r="S22" s="67">
        <v>44835</v>
      </c>
      <c r="T22" s="61" t="s">
        <v>34</v>
      </c>
    </row>
    <row r="23" spans="1:20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98">
        <v>0</v>
      </c>
      <c r="Q23" s="98">
        <v>550</v>
      </c>
      <c r="R23" s="61" t="s">
        <v>17</v>
      </c>
      <c r="S23" s="67">
        <v>44915</v>
      </c>
      <c r="T23" s="61" t="s">
        <v>34</v>
      </c>
    </row>
    <row r="24" spans="1:20" ht="31.5">
      <c r="A24" s="63" t="s">
        <v>173</v>
      </c>
      <c r="B24" s="147" t="s">
        <v>176</v>
      </c>
      <c r="C24" s="65"/>
      <c r="D24" s="65"/>
      <c r="E24" s="66"/>
      <c r="F24" s="66"/>
      <c r="G24" s="66"/>
      <c r="H24" s="125"/>
      <c r="I24" s="98"/>
      <c r="J24" s="98"/>
      <c r="K24" s="98"/>
      <c r="L24" s="98"/>
      <c r="M24" s="98"/>
      <c r="N24" s="98"/>
      <c r="O24" s="98"/>
      <c r="P24" s="141">
        <v>1500</v>
      </c>
      <c r="Q24" s="141">
        <v>1500</v>
      </c>
      <c r="R24" s="61" t="s">
        <v>17</v>
      </c>
      <c r="S24" s="67">
        <v>44915</v>
      </c>
      <c r="T24" s="61" t="s">
        <v>184</v>
      </c>
    </row>
    <row r="25" spans="1:20" ht="15.75">
      <c r="A25" s="63" t="s">
        <v>174</v>
      </c>
      <c r="B25" s="146" t="s">
        <v>175</v>
      </c>
      <c r="C25" s="65"/>
      <c r="D25" s="65"/>
      <c r="E25" s="66"/>
      <c r="F25" s="66"/>
      <c r="G25" s="66"/>
      <c r="H25" s="125"/>
      <c r="I25" s="98"/>
      <c r="J25" s="98"/>
      <c r="K25" s="98"/>
      <c r="L25" s="98"/>
      <c r="M25" s="98"/>
      <c r="N25" s="98"/>
      <c r="O25" s="98"/>
      <c r="P25" s="141">
        <v>1500</v>
      </c>
      <c r="Q25" s="141">
        <v>1500</v>
      </c>
      <c r="R25" s="61"/>
      <c r="S25" s="67"/>
      <c r="T25" s="61"/>
    </row>
    <row r="26" spans="1:20" ht="15.75">
      <c r="A26" s="63"/>
      <c r="B26" s="57" t="s">
        <v>41</v>
      </c>
      <c r="C26" s="58">
        <v>6623</v>
      </c>
      <c r="D26" s="58">
        <v>0</v>
      </c>
      <c r="E26" s="59">
        <f>E11+E20</f>
        <v>6623</v>
      </c>
      <c r="F26" s="59"/>
      <c r="G26" s="60">
        <v>5003</v>
      </c>
      <c r="H26" s="125">
        <v>0</v>
      </c>
      <c r="I26" s="98">
        <f t="shared" si="0"/>
        <v>5003</v>
      </c>
      <c r="J26" s="98">
        <v>0</v>
      </c>
      <c r="K26" s="98">
        <v>5003</v>
      </c>
      <c r="L26" s="98">
        <v>0</v>
      </c>
      <c r="M26" s="144">
        <v>3403</v>
      </c>
      <c r="N26" s="144">
        <v>0</v>
      </c>
      <c r="O26" s="144">
        <v>3403</v>
      </c>
      <c r="P26" s="144"/>
      <c r="Q26" s="141">
        <v>4903</v>
      </c>
      <c r="R26" s="61"/>
      <c r="S26" s="67"/>
      <c r="T26" s="61"/>
    </row>
    <row r="27" spans="1:20" ht="15.75">
      <c r="A27" s="56"/>
      <c r="B27" s="57" t="s">
        <v>127</v>
      </c>
      <c r="C27" s="57"/>
      <c r="D27" s="57"/>
      <c r="E27" s="66">
        <v>0</v>
      </c>
      <c r="F27" s="60"/>
      <c r="G27" s="60">
        <v>-1620</v>
      </c>
      <c r="H27" s="125"/>
      <c r="I27" s="126"/>
      <c r="J27" s="126"/>
      <c r="K27" s="126"/>
      <c r="L27" s="144">
        <v>-1600</v>
      </c>
      <c r="M27" s="140"/>
      <c r="N27" s="140"/>
      <c r="O27" s="140"/>
      <c r="P27" s="141">
        <v>1500</v>
      </c>
      <c r="Q27" s="140"/>
      <c r="R27" s="61"/>
      <c r="S27" s="67"/>
      <c r="T27" s="61"/>
    </row>
    <row r="28" spans="1:20" ht="15.75">
      <c r="A28" s="56" t="s">
        <v>42</v>
      </c>
      <c r="B28" s="57" t="s">
        <v>43</v>
      </c>
      <c r="C28" s="57"/>
      <c r="D28" s="57"/>
      <c r="E28" s="66"/>
      <c r="F28" s="66"/>
      <c r="G28" s="66"/>
      <c r="H28" s="125"/>
      <c r="I28" s="98"/>
      <c r="J28" s="98"/>
      <c r="K28" s="98"/>
      <c r="L28" s="98"/>
      <c r="M28" s="98"/>
      <c r="N28" s="98"/>
      <c r="O28" s="98"/>
      <c r="P28" s="98"/>
      <c r="Q28" s="98"/>
      <c r="R28" s="61"/>
      <c r="S28" s="67"/>
      <c r="T28" s="61"/>
    </row>
    <row r="29" spans="1:20" ht="47.25">
      <c r="A29" s="63" t="s">
        <v>44</v>
      </c>
      <c r="B29" s="69" t="s">
        <v>45</v>
      </c>
      <c r="C29" s="70">
        <v>600</v>
      </c>
      <c r="D29" s="70">
        <v>0</v>
      </c>
      <c r="E29" s="66">
        <v>600</v>
      </c>
      <c r="F29" s="60">
        <v>-165</v>
      </c>
      <c r="G29" s="60">
        <v>435</v>
      </c>
      <c r="H29" s="125">
        <v>0</v>
      </c>
      <c r="I29" s="98">
        <f t="shared" ref="I29:I50" si="1">G29</f>
        <v>435</v>
      </c>
      <c r="J29" s="98">
        <v>0</v>
      </c>
      <c r="K29" s="98">
        <v>435</v>
      </c>
      <c r="L29" s="98">
        <v>0</v>
      </c>
      <c r="M29" s="98">
        <v>435</v>
      </c>
      <c r="N29" s="98">
        <v>0</v>
      </c>
      <c r="O29" s="98">
        <v>435</v>
      </c>
      <c r="P29" s="98">
        <v>0</v>
      </c>
      <c r="Q29" s="98">
        <v>435</v>
      </c>
      <c r="R29" s="61" t="s">
        <v>17</v>
      </c>
      <c r="S29" s="67">
        <v>44840</v>
      </c>
      <c r="T29" s="61" t="s">
        <v>46</v>
      </c>
    </row>
    <row r="30" spans="1:20" ht="47.25">
      <c r="A30" s="63" t="s">
        <v>47</v>
      </c>
      <c r="B30" s="69" t="s">
        <v>48</v>
      </c>
      <c r="C30" s="70">
        <v>400</v>
      </c>
      <c r="D30" s="70">
        <v>0</v>
      </c>
      <c r="E30" s="66">
        <v>400</v>
      </c>
      <c r="F30" s="60">
        <v>-400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61" t="s">
        <v>17</v>
      </c>
      <c r="S30" s="67">
        <v>44756</v>
      </c>
      <c r="T30" s="61" t="s">
        <v>46</v>
      </c>
    </row>
    <row r="31" spans="1:20" ht="31.5">
      <c r="A31" s="63" t="s">
        <v>49</v>
      </c>
      <c r="B31" s="69" t="s">
        <v>50</v>
      </c>
      <c r="C31" s="70">
        <v>200</v>
      </c>
      <c r="D31" s="70">
        <v>0</v>
      </c>
      <c r="E31" s="66">
        <v>200</v>
      </c>
      <c r="F31" s="60">
        <v>-200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61" t="s">
        <v>17</v>
      </c>
      <c r="S31" s="67">
        <v>44700</v>
      </c>
      <c r="T31" s="61" t="s">
        <v>46</v>
      </c>
    </row>
    <row r="32" spans="1:20" ht="47.25">
      <c r="A32" s="63" t="s">
        <v>51</v>
      </c>
      <c r="B32" s="69" t="s">
        <v>52</v>
      </c>
      <c r="C32" s="70">
        <v>2500</v>
      </c>
      <c r="D32" s="71">
        <v>-2452.1</v>
      </c>
      <c r="E32" s="60">
        <v>47.9</v>
      </c>
      <c r="F32" s="60">
        <v>-47.9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61" t="s">
        <v>17</v>
      </c>
      <c r="S32" s="67">
        <v>44840</v>
      </c>
      <c r="T32" s="61" t="s">
        <v>46</v>
      </c>
    </row>
    <row r="33" spans="1:20" ht="47.25">
      <c r="A33" s="63" t="s">
        <v>53</v>
      </c>
      <c r="B33" s="69" t="s">
        <v>54</v>
      </c>
      <c r="C33" s="70">
        <v>49</v>
      </c>
      <c r="D33" s="70">
        <v>0</v>
      </c>
      <c r="E33" s="66">
        <v>49</v>
      </c>
      <c r="F33" s="60">
        <v>-49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61" t="s">
        <v>17</v>
      </c>
      <c r="S33" s="67">
        <v>44616</v>
      </c>
      <c r="T33" s="61" t="s">
        <v>14</v>
      </c>
    </row>
    <row r="34" spans="1:20" ht="31.5">
      <c r="A34" s="63" t="s">
        <v>55</v>
      </c>
      <c r="B34" s="69" t="s">
        <v>56</v>
      </c>
      <c r="C34" s="72">
        <v>400</v>
      </c>
      <c r="D34" s="70">
        <v>0</v>
      </c>
      <c r="E34" s="66">
        <v>400</v>
      </c>
      <c r="F34" s="60">
        <v>-400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61" t="s">
        <v>17</v>
      </c>
      <c r="S34" s="67">
        <v>44777</v>
      </c>
      <c r="T34" s="61" t="s">
        <v>14</v>
      </c>
    </row>
    <row r="35" spans="1:20" ht="47.25">
      <c r="A35" s="63" t="s">
        <v>57</v>
      </c>
      <c r="B35" s="69" t="s">
        <v>58</v>
      </c>
      <c r="C35" s="72">
        <v>200</v>
      </c>
      <c r="D35" s="70">
        <v>0</v>
      </c>
      <c r="E35" s="66">
        <v>200</v>
      </c>
      <c r="F35" s="60">
        <v>-200</v>
      </c>
      <c r="G35" s="60">
        <v>0</v>
      </c>
      <c r="H35" s="125">
        <v>0</v>
      </c>
      <c r="I35" s="98">
        <f t="shared" si="1"/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61" t="s">
        <v>17</v>
      </c>
      <c r="S35" s="67">
        <v>44707</v>
      </c>
      <c r="T35" s="61" t="s">
        <v>14</v>
      </c>
    </row>
    <row r="36" spans="1:20" ht="63">
      <c r="A36" s="63" t="s">
        <v>59</v>
      </c>
      <c r="B36" s="69" t="s">
        <v>60</v>
      </c>
      <c r="C36" s="72">
        <v>500</v>
      </c>
      <c r="D36" s="70">
        <v>0</v>
      </c>
      <c r="E36" s="66">
        <v>500</v>
      </c>
      <c r="F36" s="66">
        <v>0</v>
      </c>
      <c r="G36" s="66">
        <v>500</v>
      </c>
      <c r="H36" s="125">
        <v>0</v>
      </c>
      <c r="I36" s="98">
        <f t="shared" si="1"/>
        <v>500</v>
      </c>
      <c r="J36" s="98">
        <v>0</v>
      </c>
      <c r="K36" s="98">
        <v>500</v>
      </c>
      <c r="L36" s="98">
        <v>0</v>
      </c>
      <c r="M36" s="98">
        <v>500</v>
      </c>
      <c r="N36" s="98">
        <v>0</v>
      </c>
      <c r="O36" s="98">
        <v>500</v>
      </c>
      <c r="P36" s="98">
        <v>0</v>
      </c>
      <c r="Q36" s="98">
        <v>500</v>
      </c>
      <c r="R36" s="61" t="s">
        <v>17</v>
      </c>
      <c r="S36" s="67">
        <v>44840</v>
      </c>
      <c r="T36" s="61" t="s">
        <v>14</v>
      </c>
    </row>
    <row r="37" spans="1:20" ht="63">
      <c r="A37" s="63" t="s">
        <v>61</v>
      </c>
      <c r="B37" s="69" t="s">
        <v>62</v>
      </c>
      <c r="C37" s="72">
        <v>1750</v>
      </c>
      <c r="D37" s="70">
        <v>0</v>
      </c>
      <c r="E37" s="66">
        <v>1750</v>
      </c>
      <c r="F37" s="66">
        <v>0</v>
      </c>
      <c r="G37" s="66">
        <v>1750</v>
      </c>
      <c r="H37" s="125">
        <v>0</v>
      </c>
      <c r="I37" s="98">
        <f t="shared" si="1"/>
        <v>1750</v>
      </c>
      <c r="J37" s="98">
        <v>0</v>
      </c>
      <c r="K37" s="98">
        <v>1750</v>
      </c>
      <c r="L37" s="98">
        <v>0</v>
      </c>
      <c r="M37" s="98">
        <v>1750</v>
      </c>
      <c r="N37" s="98">
        <v>0</v>
      </c>
      <c r="O37" s="98">
        <v>1750</v>
      </c>
      <c r="P37" s="98">
        <v>0</v>
      </c>
      <c r="Q37" s="98">
        <v>1750</v>
      </c>
      <c r="R37" s="73" t="s">
        <v>63</v>
      </c>
      <c r="S37" s="67">
        <v>44861</v>
      </c>
      <c r="T37" s="61" t="s">
        <v>14</v>
      </c>
    </row>
    <row r="38" spans="1:20" ht="78.75">
      <c r="A38" s="63" t="s">
        <v>64</v>
      </c>
      <c r="B38" s="69" t="s">
        <v>65</v>
      </c>
      <c r="C38" s="72">
        <v>1500</v>
      </c>
      <c r="D38" s="70">
        <v>0</v>
      </c>
      <c r="E38" s="66">
        <v>1500</v>
      </c>
      <c r="F38" s="66">
        <v>0</v>
      </c>
      <c r="G38" s="66">
        <v>1500</v>
      </c>
      <c r="H38" s="125">
        <v>0</v>
      </c>
      <c r="I38" s="98">
        <f t="shared" si="1"/>
        <v>1500</v>
      </c>
      <c r="J38" s="98">
        <v>0</v>
      </c>
      <c r="K38" s="98">
        <v>1500</v>
      </c>
      <c r="L38" s="98">
        <v>0</v>
      </c>
      <c r="M38" s="98">
        <v>1500</v>
      </c>
      <c r="N38" s="98">
        <v>0</v>
      </c>
      <c r="O38" s="98">
        <v>1500</v>
      </c>
      <c r="P38" s="98">
        <v>0</v>
      </c>
      <c r="Q38" s="98">
        <v>1500</v>
      </c>
      <c r="R38" s="61" t="s">
        <v>17</v>
      </c>
      <c r="S38" s="67">
        <v>44826</v>
      </c>
      <c r="T38" s="61" t="s">
        <v>46</v>
      </c>
    </row>
    <row r="39" spans="1:20" ht="47.25">
      <c r="A39" s="63" t="s">
        <v>66</v>
      </c>
      <c r="B39" s="69" t="s">
        <v>67</v>
      </c>
      <c r="C39" s="72">
        <v>1600</v>
      </c>
      <c r="D39" s="70">
        <v>0</v>
      </c>
      <c r="E39" s="74">
        <v>1600</v>
      </c>
      <c r="F39" s="74">
        <v>0</v>
      </c>
      <c r="G39" s="74">
        <v>1600</v>
      </c>
      <c r="H39" s="125">
        <v>0</v>
      </c>
      <c r="I39" s="98">
        <f t="shared" si="1"/>
        <v>1600</v>
      </c>
      <c r="J39" s="133">
        <v>-1236</v>
      </c>
      <c r="K39" s="133">
        <v>364</v>
      </c>
      <c r="L39" s="134">
        <v>0</v>
      </c>
      <c r="M39" s="134">
        <v>364</v>
      </c>
      <c r="N39" s="134">
        <v>0</v>
      </c>
      <c r="O39" s="134">
        <v>364</v>
      </c>
      <c r="P39" s="134">
        <v>0</v>
      </c>
      <c r="Q39" s="134">
        <v>364</v>
      </c>
      <c r="R39" s="61" t="s">
        <v>17</v>
      </c>
      <c r="S39" s="67">
        <v>44854</v>
      </c>
      <c r="T39" s="61" t="s">
        <v>14</v>
      </c>
    </row>
    <row r="40" spans="1:20" ht="78.75">
      <c r="A40" s="63" t="s">
        <v>68</v>
      </c>
      <c r="B40" s="75" t="s">
        <v>128</v>
      </c>
      <c r="C40" s="76">
        <v>123.625</v>
      </c>
      <c r="D40" s="77">
        <v>0</v>
      </c>
      <c r="E40" s="66">
        <v>123.625</v>
      </c>
      <c r="F40" s="66">
        <v>0</v>
      </c>
      <c r="G40" s="66">
        <v>123.625</v>
      </c>
      <c r="H40" s="125">
        <v>0</v>
      </c>
      <c r="I40" s="98">
        <f t="shared" si="1"/>
        <v>123.625</v>
      </c>
      <c r="J40" s="98">
        <v>0</v>
      </c>
      <c r="K40" s="98">
        <v>123.625</v>
      </c>
      <c r="L40" s="98">
        <v>0</v>
      </c>
      <c r="M40" s="98">
        <v>123.625</v>
      </c>
      <c r="N40" s="98">
        <v>0</v>
      </c>
      <c r="O40" s="98">
        <v>123.625</v>
      </c>
      <c r="P40" s="98">
        <v>0</v>
      </c>
      <c r="Q40" s="98">
        <v>123.625</v>
      </c>
      <c r="R40" s="61" t="s">
        <v>17</v>
      </c>
      <c r="S40" s="67">
        <v>44707</v>
      </c>
      <c r="T40" s="61" t="s">
        <v>14</v>
      </c>
    </row>
    <row r="41" spans="1:20" ht="78.75">
      <c r="A41" s="63" t="s">
        <v>70</v>
      </c>
      <c r="B41" s="75" t="s">
        <v>129</v>
      </c>
      <c r="C41" s="76">
        <v>542.18100000000004</v>
      </c>
      <c r="D41" s="77">
        <v>0</v>
      </c>
      <c r="E41" s="66">
        <v>542.18100000000004</v>
      </c>
      <c r="F41" s="66">
        <v>0</v>
      </c>
      <c r="G41" s="66">
        <v>542.18100000000004</v>
      </c>
      <c r="H41" s="125">
        <v>0</v>
      </c>
      <c r="I41" s="98">
        <f t="shared" si="1"/>
        <v>542.18100000000004</v>
      </c>
      <c r="J41" s="98">
        <v>0</v>
      </c>
      <c r="K41" s="98">
        <v>542.18100000000004</v>
      </c>
      <c r="L41" s="98">
        <v>0</v>
      </c>
      <c r="M41" s="98">
        <v>542.18100000000004</v>
      </c>
      <c r="N41" s="98">
        <v>0</v>
      </c>
      <c r="O41" s="98">
        <v>542.18100000000004</v>
      </c>
      <c r="P41" s="98">
        <v>0</v>
      </c>
      <c r="Q41" s="98">
        <v>542.18100000000004</v>
      </c>
      <c r="R41" s="61" t="s">
        <v>17</v>
      </c>
      <c r="S41" s="67">
        <v>44721</v>
      </c>
      <c r="T41" s="61" t="s">
        <v>14</v>
      </c>
    </row>
    <row r="42" spans="1:20" ht="47.25">
      <c r="A42" s="63" t="s">
        <v>72</v>
      </c>
      <c r="B42" s="69" t="s">
        <v>130</v>
      </c>
      <c r="C42" s="72">
        <v>256.73399999999998</v>
      </c>
      <c r="D42" s="70">
        <v>0</v>
      </c>
      <c r="E42" s="74">
        <v>256.73399999999998</v>
      </c>
      <c r="F42" s="74">
        <v>0</v>
      </c>
      <c r="G42" s="74">
        <v>256.73399999999998</v>
      </c>
      <c r="H42" s="125">
        <v>0</v>
      </c>
      <c r="I42" s="98">
        <f t="shared" si="1"/>
        <v>256.73399999999998</v>
      </c>
      <c r="J42" s="98">
        <v>0</v>
      </c>
      <c r="K42" s="98">
        <v>256.73399999999998</v>
      </c>
      <c r="L42" s="98">
        <v>0</v>
      </c>
      <c r="M42" s="98">
        <v>256.73399999999998</v>
      </c>
      <c r="N42" s="98">
        <v>0</v>
      </c>
      <c r="O42" s="98">
        <v>256.73399999999998</v>
      </c>
      <c r="P42" s="98">
        <v>0</v>
      </c>
      <c r="Q42" s="98">
        <v>256.73399999999998</v>
      </c>
      <c r="R42" s="61" t="s">
        <v>17</v>
      </c>
      <c r="S42" s="67">
        <v>44693</v>
      </c>
      <c r="T42" s="61" t="s">
        <v>14</v>
      </c>
    </row>
    <row r="43" spans="1:20" ht="47.25">
      <c r="A43" s="63" t="s">
        <v>74</v>
      </c>
      <c r="B43" s="69" t="s">
        <v>131</v>
      </c>
      <c r="C43" s="72">
        <v>332.87099999999998</v>
      </c>
      <c r="D43" s="70">
        <v>0</v>
      </c>
      <c r="E43" s="74">
        <v>332.87099999999998</v>
      </c>
      <c r="F43" s="74">
        <v>0</v>
      </c>
      <c r="G43" s="74">
        <v>332.87099999999998</v>
      </c>
      <c r="H43" s="125">
        <v>0</v>
      </c>
      <c r="I43" s="98">
        <f t="shared" si="1"/>
        <v>332.87099999999998</v>
      </c>
      <c r="J43" s="98">
        <v>0</v>
      </c>
      <c r="K43" s="98">
        <v>332.87099999999998</v>
      </c>
      <c r="L43" s="98">
        <v>0</v>
      </c>
      <c r="M43" s="98">
        <v>332.87099999999998</v>
      </c>
      <c r="N43" s="98">
        <v>0</v>
      </c>
      <c r="O43" s="98">
        <v>332.87099999999998</v>
      </c>
      <c r="P43" s="98">
        <v>0</v>
      </c>
      <c r="Q43" s="98">
        <v>332.87099999999998</v>
      </c>
      <c r="R43" s="61" t="s">
        <v>17</v>
      </c>
      <c r="S43" s="67">
        <v>44727</v>
      </c>
      <c r="T43" s="61" t="s">
        <v>14</v>
      </c>
    </row>
    <row r="44" spans="1:20" ht="47.25">
      <c r="A44" s="63" t="s">
        <v>77</v>
      </c>
      <c r="B44" s="69" t="s">
        <v>132</v>
      </c>
      <c r="C44" s="72">
        <v>175.04300000000001</v>
      </c>
      <c r="D44" s="70">
        <v>0</v>
      </c>
      <c r="E44" s="74">
        <v>175.04300000000001</v>
      </c>
      <c r="F44" s="74">
        <v>0</v>
      </c>
      <c r="G44" s="74">
        <v>175.04300000000001</v>
      </c>
      <c r="H44" s="125">
        <v>0</v>
      </c>
      <c r="I44" s="98">
        <f t="shared" si="1"/>
        <v>175.04300000000001</v>
      </c>
      <c r="J44" s="98">
        <v>0</v>
      </c>
      <c r="K44" s="98">
        <v>175.04300000000001</v>
      </c>
      <c r="L44" s="98">
        <v>0</v>
      </c>
      <c r="M44" s="98">
        <v>175.04300000000001</v>
      </c>
      <c r="N44" s="98">
        <v>0</v>
      </c>
      <c r="O44" s="98">
        <v>175.04300000000001</v>
      </c>
      <c r="P44" s="98">
        <v>0</v>
      </c>
      <c r="Q44" s="98">
        <v>175.04300000000001</v>
      </c>
      <c r="R44" s="61" t="s">
        <v>17</v>
      </c>
      <c r="S44" s="67">
        <v>44756</v>
      </c>
      <c r="T44" s="61" t="s">
        <v>14</v>
      </c>
    </row>
    <row r="45" spans="1:20" ht="47.25">
      <c r="A45" s="63" t="s">
        <v>79</v>
      </c>
      <c r="B45" s="69" t="s">
        <v>80</v>
      </c>
      <c r="C45" s="72">
        <v>300</v>
      </c>
      <c r="D45" s="70">
        <v>0</v>
      </c>
      <c r="E45" s="66">
        <v>300</v>
      </c>
      <c r="F45" s="66">
        <v>0</v>
      </c>
      <c r="G45" s="66">
        <v>300</v>
      </c>
      <c r="H45" s="125">
        <v>0</v>
      </c>
      <c r="I45" s="98">
        <f t="shared" si="1"/>
        <v>300</v>
      </c>
      <c r="J45" s="98">
        <v>0</v>
      </c>
      <c r="K45" s="98">
        <v>300</v>
      </c>
      <c r="L45" s="98">
        <v>0</v>
      </c>
      <c r="M45" s="98">
        <v>300</v>
      </c>
      <c r="N45" s="98">
        <v>0</v>
      </c>
      <c r="O45" s="98">
        <v>300</v>
      </c>
      <c r="P45" s="98">
        <v>0</v>
      </c>
      <c r="Q45" s="98">
        <v>300</v>
      </c>
      <c r="R45" s="61" t="s">
        <v>17</v>
      </c>
      <c r="S45" s="67">
        <v>44791</v>
      </c>
      <c r="T45" s="61" t="s">
        <v>81</v>
      </c>
    </row>
    <row r="46" spans="1:20" ht="47.25">
      <c r="A46" s="63" t="s">
        <v>82</v>
      </c>
      <c r="B46" s="69" t="s">
        <v>83</v>
      </c>
      <c r="C46" s="72">
        <v>140.69999999999999</v>
      </c>
      <c r="D46" s="70">
        <v>0</v>
      </c>
      <c r="E46" s="66">
        <v>140.69999999999999</v>
      </c>
      <c r="F46" s="66">
        <v>0</v>
      </c>
      <c r="G46" s="66">
        <v>140.69999999999999</v>
      </c>
      <c r="H46" s="125">
        <v>0</v>
      </c>
      <c r="I46" s="98">
        <f t="shared" si="1"/>
        <v>140.69999999999999</v>
      </c>
      <c r="J46" s="98">
        <v>0</v>
      </c>
      <c r="K46" s="98">
        <v>140.69999999999999</v>
      </c>
      <c r="L46" s="98">
        <v>0</v>
      </c>
      <c r="M46" s="98">
        <v>140.69999999999999</v>
      </c>
      <c r="N46" s="98">
        <v>0</v>
      </c>
      <c r="O46" s="98">
        <v>140.69999999999999</v>
      </c>
      <c r="P46" s="98">
        <v>0</v>
      </c>
      <c r="Q46" s="98">
        <v>140.69999999999999</v>
      </c>
      <c r="R46" s="61" t="s">
        <v>17</v>
      </c>
      <c r="S46" s="67">
        <v>44756</v>
      </c>
      <c r="T46" s="61" t="s">
        <v>14</v>
      </c>
    </row>
    <row r="47" spans="1:20" ht="63">
      <c r="A47" s="63" t="s">
        <v>84</v>
      </c>
      <c r="B47" s="69" t="s">
        <v>85</v>
      </c>
      <c r="C47" s="72">
        <v>350</v>
      </c>
      <c r="D47" s="70">
        <v>0</v>
      </c>
      <c r="E47" s="66">
        <v>350</v>
      </c>
      <c r="F47" s="66">
        <v>0</v>
      </c>
      <c r="G47" s="66">
        <v>350</v>
      </c>
      <c r="H47" s="125">
        <v>0</v>
      </c>
      <c r="I47" s="98">
        <f t="shared" si="1"/>
        <v>350</v>
      </c>
      <c r="J47" s="98">
        <v>0</v>
      </c>
      <c r="K47" s="98">
        <v>350</v>
      </c>
      <c r="L47" s="98">
        <v>0</v>
      </c>
      <c r="M47" s="98">
        <v>350</v>
      </c>
      <c r="N47" s="98">
        <v>0</v>
      </c>
      <c r="O47" s="98">
        <v>350</v>
      </c>
      <c r="P47" s="98">
        <v>0</v>
      </c>
      <c r="Q47" s="98">
        <v>350</v>
      </c>
      <c r="R47" s="61" t="s">
        <v>17</v>
      </c>
      <c r="S47" s="67">
        <v>44668</v>
      </c>
      <c r="T47" s="61" t="s">
        <v>14</v>
      </c>
    </row>
    <row r="48" spans="1:20" ht="63">
      <c r="A48" s="63" t="s">
        <v>133</v>
      </c>
      <c r="B48" s="69" t="s">
        <v>85</v>
      </c>
      <c r="C48" s="69"/>
      <c r="D48" s="69"/>
      <c r="E48" s="60">
        <v>1079.3085799999999</v>
      </c>
      <c r="F48" s="66">
        <v>0</v>
      </c>
      <c r="G48" s="66">
        <v>1079.309</v>
      </c>
      <c r="H48" s="125">
        <v>0</v>
      </c>
      <c r="I48" s="98">
        <f t="shared" si="1"/>
        <v>1079.309</v>
      </c>
      <c r="J48" s="98">
        <v>0</v>
      </c>
      <c r="K48" s="98">
        <v>1079.309</v>
      </c>
      <c r="L48" s="98">
        <v>0</v>
      </c>
      <c r="M48" s="98">
        <v>1079.309</v>
      </c>
      <c r="N48" s="98">
        <v>0</v>
      </c>
      <c r="O48" s="98">
        <v>1079.309</v>
      </c>
      <c r="P48" s="98">
        <v>0</v>
      </c>
      <c r="Q48" s="98">
        <v>1079.309</v>
      </c>
      <c r="R48" s="73" t="s">
        <v>134</v>
      </c>
      <c r="S48" s="67">
        <v>44668</v>
      </c>
      <c r="T48" s="61" t="s">
        <v>14</v>
      </c>
    </row>
    <row r="49" spans="1:20" ht="63">
      <c r="A49" s="63" t="s">
        <v>135</v>
      </c>
      <c r="B49" s="69" t="s">
        <v>136</v>
      </c>
      <c r="C49" s="69"/>
      <c r="D49" s="69"/>
      <c r="E49" s="60">
        <v>57.323999999999998</v>
      </c>
      <c r="F49" s="66">
        <v>0</v>
      </c>
      <c r="G49" s="66">
        <v>57.323999999999998</v>
      </c>
      <c r="H49" s="125">
        <v>0</v>
      </c>
      <c r="I49" s="98">
        <f t="shared" si="1"/>
        <v>57.323999999999998</v>
      </c>
      <c r="J49" s="98">
        <v>0</v>
      </c>
      <c r="K49" s="98">
        <v>57.323999999999998</v>
      </c>
      <c r="L49" s="98">
        <v>0</v>
      </c>
      <c r="M49" s="98">
        <v>57.323999999999998</v>
      </c>
      <c r="N49" s="98">
        <v>0</v>
      </c>
      <c r="O49" s="98">
        <v>57.323999999999998</v>
      </c>
      <c r="P49" s="98">
        <v>0</v>
      </c>
      <c r="Q49" s="98">
        <v>57.323999999999998</v>
      </c>
      <c r="R49" s="61" t="s">
        <v>17</v>
      </c>
      <c r="S49" s="67">
        <v>44652</v>
      </c>
      <c r="T49" s="61" t="s">
        <v>137</v>
      </c>
    </row>
    <row r="50" spans="1:20" ht="15.75">
      <c r="A50" s="56"/>
      <c r="B50" s="78" t="s">
        <v>86</v>
      </c>
      <c r="C50" s="86">
        <f>SUM(C29:C49)</f>
        <v>11920.154</v>
      </c>
      <c r="D50" s="78"/>
      <c r="E50" s="60">
        <f>SUM(E29:E49)</f>
        <v>10604.686580000001</v>
      </c>
      <c r="F50" s="60"/>
      <c r="G50" s="60">
        <v>9142.7870000000003</v>
      </c>
      <c r="H50" s="125"/>
      <c r="I50" s="98">
        <f t="shared" si="1"/>
        <v>9142.7870000000003</v>
      </c>
      <c r="J50" s="98"/>
      <c r="K50" s="133">
        <f>SUM(K29:K49)</f>
        <v>7906.7870000000003</v>
      </c>
      <c r="L50" s="127"/>
      <c r="M50" s="134">
        <f>SUM(M29:M49)</f>
        <v>7906.7870000000003</v>
      </c>
      <c r="N50" s="134"/>
      <c r="O50" s="98">
        <f>SUM(O29:O49)</f>
        <v>7906.7870000000003</v>
      </c>
      <c r="P50" s="98"/>
      <c r="Q50" s="98">
        <f>SUM(Q29:Q49)</f>
        <v>7906.7870000000003</v>
      </c>
      <c r="R50" s="61"/>
      <c r="S50" s="79"/>
      <c r="T50" s="62"/>
    </row>
    <row r="51" spans="1:20" ht="15.75">
      <c r="A51" s="56"/>
      <c r="B51" s="78" t="s">
        <v>127</v>
      </c>
      <c r="C51" s="80"/>
      <c r="D51" s="80"/>
      <c r="E51" s="81">
        <v>-1315.4670000000001</v>
      </c>
      <c r="F51" s="82"/>
      <c r="G51" s="60">
        <v>-1461.9</v>
      </c>
      <c r="H51" s="125"/>
      <c r="I51" s="98">
        <v>0</v>
      </c>
      <c r="J51" s="126"/>
      <c r="K51" s="133">
        <v>-1236</v>
      </c>
      <c r="L51" s="127"/>
      <c r="M51" s="134">
        <v>0</v>
      </c>
      <c r="N51" s="134">
        <v>0</v>
      </c>
      <c r="O51" s="141"/>
      <c r="P51" s="141"/>
      <c r="Q51" s="141"/>
      <c r="R51" s="61"/>
      <c r="S51" s="79"/>
      <c r="T51" s="62"/>
    </row>
    <row r="52" spans="1:20" ht="15.75">
      <c r="A52" s="56" t="s">
        <v>87</v>
      </c>
      <c r="B52" s="78" t="s">
        <v>88</v>
      </c>
      <c r="C52" s="78"/>
      <c r="D52" s="78"/>
      <c r="E52" s="59"/>
      <c r="F52" s="59"/>
      <c r="G52" s="59"/>
      <c r="H52" s="125"/>
      <c r="I52" s="98"/>
      <c r="J52" s="98"/>
      <c r="K52" s="98"/>
      <c r="L52" s="98"/>
      <c r="M52" s="98"/>
      <c r="N52" s="98"/>
      <c r="O52" s="98"/>
      <c r="P52" s="98"/>
      <c r="Q52" s="98"/>
      <c r="R52" s="61"/>
      <c r="S52" s="79"/>
      <c r="T52" s="62"/>
    </row>
    <row r="53" spans="1:20" ht="47.25">
      <c r="A53" s="63" t="s">
        <v>89</v>
      </c>
      <c r="B53" s="69" t="s">
        <v>90</v>
      </c>
      <c r="C53" s="70">
        <v>1300</v>
      </c>
      <c r="D53" s="70">
        <v>-1300</v>
      </c>
      <c r="E53" s="66">
        <v>0</v>
      </c>
      <c r="F53" s="66">
        <v>0</v>
      </c>
      <c r="G53" s="66">
        <v>0</v>
      </c>
      <c r="H53" s="125">
        <v>0</v>
      </c>
      <c r="I53" s="98">
        <f t="shared" ref="I53:I71" si="2">G53</f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61" t="s">
        <v>17</v>
      </c>
      <c r="S53" s="67">
        <v>44854</v>
      </c>
      <c r="T53" s="73" t="s">
        <v>91</v>
      </c>
    </row>
    <row r="54" spans="1:20" ht="94.5">
      <c r="A54" s="63" t="s">
        <v>138</v>
      </c>
      <c r="B54" s="69" t="s">
        <v>182</v>
      </c>
      <c r="C54" s="69"/>
      <c r="D54" s="69"/>
      <c r="E54" s="60">
        <v>1300</v>
      </c>
      <c r="F54" s="66">
        <v>0</v>
      </c>
      <c r="G54" s="66">
        <v>1300</v>
      </c>
      <c r="H54" s="125">
        <v>0</v>
      </c>
      <c r="I54" s="98">
        <f t="shared" si="2"/>
        <v>1300</v>
      </c>
      <c r="J54" s="98">
        <v>0</v>
      </c>
      <c r="K54" s="98">
        <v>1300</v>
      </c>
      <c r="L54" s="98">
        <v>0</v>
      </c>
      <c r="M54" s="98">
        <v>1300</v>
      </c>
      <c r="N54" s="98">
        <v>0</v>
      </c>
      <c r="O54" s="98">
        <v>1300</v>
      </c>
      <c r="P54" s="98">
        <v>0</v>
      </c>
      <c r="Q54" s="98">
        <v>1300</v>
      </c>
      <c r="R54" s="61" t="s">
        <v>17</v>
      </c>
      <c r="S54" s="67">
        <v>44854</v>
      </c>
      <c r="T54" s="73" t="s">
        <v>91</v>
      </c>
    </row>
    <row r="55" spans="1:20" ht="31.5">
      <c r="A55" s="63" t="s">
        <v>92</v>
      </c>
      <c r="B55" s="69" t="s">
        <v>93</v>
      </c>
      <c r="C55" s="70">
        <v>300</v>
      </c>
      <c r="D55" s="65">
        <v>0</v>
      </c>
      <c r="E55" s="66">
        <v>300</v>
      </c>
      <c r="F55" s="66">
        <v>0</v>
      </c>
      <c r="G55" s="66">
        <v>300</v>
      </c>
      <c r="H55" s="125">
        <v>0</v>
      </c>
      <c r="I55" s="98">
        <f t="shared" si="2"/>
        <v>300</v>
      </c>
      <c r="J55" s="133">
        <v>-300</v>
      </c>
      <c r="K55" s="133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61" t="s">
        <v>17</v>
      </c>
      <c r="S55" s="67">
        <v>44784</v>
      </c>
      <c r="T55" s="73" t="s">
        <v>94</v>
      </c>
    </row>
    <row r="56" spans="1:20" ht="78.75">
      <c r="A56" s="63" t="s">
        <v>95</v>
      </c>
      <c r="B56" s="75" t="s">
        <v>96</v>
      </c>
      <c r="C56" s="77">
        <v>450</v>
      </c>
      <c r="D56" s="83">
        <v>0</v>
      </c>
      <c r="E56" s="66">
        <v>450</v>
      </c>
      <c r="F56" s="66">
        <v>0</v>
      </c>
      <c r="G56" s="66">
        <v>450</v>
      </c>
      <c r="H56" s="125">
        <v>0</v>
      </c>
      <c r="I56" s="98">
        <f t="shared" si="2"/>
        <v>450</v>
      </c>
      <c r="J56" s="133">
        <v>-450</v>
      </c>
      <c r="K56" s="133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61" t="s">
        <v>17</v>
      </c>
      <c r="S56" s="67">
        <v>44791</v>
      </c>
      <c r="T56" s="73" t="s">
        <v>94</v>
      </c>
    </row>
    <row r="57" spans="1:20" ht="63">
      <c r="A57" s="63" t="s">
        <v>140</v>
      </c>
      <c r="B57" s="75" t="s">
        <v>141</v>
      </c>
      <c r="C57" s="77"/>
      <c r="D57" s="83"/>
      <c r="E57" s="60">
        <v>49</v>
      </c>
      <c r="F57" s="81">
        <v>0</v>
      </c>
      <c r="G57" s="81">
        <v>49</v>
      </c>
      <c r="H57" s="125">
        <v>0</v>
      </c>
      <c r="I57" s="98">
        <f t="shared" si="2"/>
        <v>49</v>
      </c>
      <c r="J57" s="98">
        <v>0</v>
      </c>
      <c r="K57" s="98">
        <v>49</v>
      </c>
      <c r="L57" s="98">
        <v>0</v>
      </c>
      <c r="M57" s="98">
        <v>49</v>
      </c>
      <c r="N57" s="98">
        <v>0</v>
      </c>
      <c r="O57" s="98">
        <v>49</v>
      </c>
      <c r="P57" s="98">
        <v>0</v>
      </c>
      <c r="Q57" s="98">
        <v>49</v>
      </c>
      <c r="R57" s="61" t="s">
        <v>17</v>
      </c>
      <c r="S57" s="67">
        <v>44679</v>
      </c>
      <c r="T57" s="73" t="s">
        <v>94</v>
      </c>
    </row>
    <row r="58" spans="1:20" ht="31.5">
      <c r="A58" s="63" t="s">
        <v>169</v>
      </c>
      <c r="B58" s="75" t="s">
        <v>170</v>
      </c>
      <c r="C58" s="77"/>
      <c r="D58" s="83"/>
      <c r="E58" s="60"/>
      <c r="F58" s="81"/>
      <c r="G58" s="81"/>
      <c r="H58" s="125"/>
      <c r="I58" s="98"/>
      <c r="J58" s="98"/>
      <c r="K58" s="98"/>
      <c r="L58" s="98"/>
      <c r="M58" s="98"/>
      <c r="N58" s="144">
        <v>186</v>
      </c>
      <c r="O58" s="144">
        <v>186</v>
      </c>
      <c r="P58" s="98">
        <v>0</v>
      </c>
      <c r="Q58" s="98">
        <v>186</v>
      </c>
      <c r="R58" s="61" t="s">
        <v>17</v>
      </c>
      <c r="S58" s="67"/>
      <c r="T58" s="73" t="s">
        <v>94</v>
      </c>
    </row>
    <row r="59" spans="1:20" ht="63">
      <c r="A59" s="63" t="s">
        <v>97</v>
      </c>
      <c r="B59" s="69" t="s">
        <v>98</v>
      </c>
      <c r="C59" s="70">
        <v>318.10000000000002</v>
      </c>
      <c r="D59" s="85">
        <v>-318.10000000000002</v>
      </c>
      <c r="E59" s="60">
        <v>0</v>
      </c>
      <c r="F59" s="66">
        <v>0</v>
      </c>
      <c r="G59" s="66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61" t="s">
        <v>17</v>
      </c>
      <c r="S59" s="67">
        <v>44791</v>
      </c>
      <c r="T59" s="73" t="s">
        <v>99</v>
      </c>
    </row>
    <row r="60" spans="1:20" ht="78.75">
      <c r="A60" s="63" t="s">
        <v>100</v>
      </c>
      <c r="B60" s="69" t="s">
        <v>101</v>
      </c>
      <c r="C60" s="70">
        <v>211.60599999999999</v>
      </c>
      <c r="D60" s="65">
        <v>0</v>
      </c>
      <c r="E60" s="66">
        <v>211.60599999999999</v>
      </c>
      <c r="F60" s="66">
        <v>0</v>
      </c>
      <c r="G60" s="66">
        <v>211.60599999999999</v>
      </c>
      <c r="H60" s="125">
        <v>0</v>
      </c>
      <c r="I60" s="98">
        <f t="shared" si="2"/>
        <v>211.60599999999999</v>
      </c>
      <c r="J60" s="98">
        <v>0</v>
      </c>
      <c r="K60" s="98">
        <v>211.60599999999999</v>
      </c>
      <c r="L60" s="98">
        <v>0</v>
      </c>
      <c r="M60" s="98">
        <v>211.60599999999999</v>
      </c>
      <c r="N60" s="98">
        <v>0</v>
      </c>
      <c r="O60" s="98">
        <v>211.60599999999999</v>
      </c>
      <c r="P60" s="98">
        <v>0</v>
      </c>
      <c r="Q60" s="98">
        <v>211.60599999999999</v>
      </c>
      <c r="R60" s="61" t="s">
        <v>17</v>
      </c>
      <c r="S60" s="67">
        <v>44644</v>
      </c>
      <c r="T60" s="73" t="s">
        <v>94</v>
      </c>
    </row>
    <row r="61" spans="1:20" ht="47.25">
      <c r="A61" s="63" t="s">
        <v>102</v>
      </c>
      <c r="B61" s="69" t="s">
        <v>103</v>
      </c>
      <c r="C61" s="70">
        <v>523.82600000000002</v>
      </c>
      <c r="D61" s="65">
        <v>0</v>
      </c>
      <c r="E61" s="66">
        <v>523.82600000000002</v>
      </c>
      <c r="F61" s="66">
        <v>0</v>
      </c>
      <c r="G61" s="66">
        <v>523.82600000000002</v>
      </c>
      <c r="H61" s="125">
        <v>0</v>
      </c>
      <c r="I61" s="98">
        <f t="shared" si="2"/>
        <v>523.82600000000002</v>
      </c>
      <c r="J61" s="98">
        <v>0</v>
      </c>
      <c r="K61" s="98">
        <v>523.82600000000002</v>
      </c>
      <c r="L61" s="98">
        <v>0</v>
      </c>
      <c r="M61" s="98">
        <v>523.82600000000002</v>
      </c>
      <c r="N61" s="98">
        <v>0</v>
      </c>
      <c r="O61" s="98">
        <v>523.82600000000002</v>
      </c>
      <c r="P61" s="98">
        <v>0</v>
      </c>
      <c r="Q61" s="98">
        <v>523.82600000000002</v>
      </c>
      <c r="R61" s="61" t="s">
        <v>17</v>
      </c>
      <c r="S61" s="67">
        <v>44672</v>
      </c>
      <c r="T61" s="73" t="s">
        <v>94</v>
      </c>
    </row>
    <row r="62" spans="1:20" ht="15.75">
      <c r="A62" s="63"/>
      <c r="B62" s="69"/>
      <c r="C62" s="70"/>
      <c r="D62" s="65"/>
      <c r="E62" s="66"/>
      <c r="F62" s="66"/>
      <c r="G62" s="66"/>
      <c r="H62" s="125"/>
      <c r="I62" s="98"/>
      <c r="J62" s="98"/>
      <c r="K62" s="98"/>
      <c r="L62" s="98"/>
      <c r="M62" s="98"/>
      <c r="N62" s="98"/>
      <c r="O62" s="98"/>
      <c r="P62" s="98"/>
      <c r="Q62" s="98"/>
      <c r="R62" s="61"/>
      <c r="S62" s="67"/>
      <c r="T62" s="73"/>
    </row>
    <row r="63" spans="1:20" ht="15.75">
      <c r="A63" s="56" t="s">
        <v>104</v>
      </c>
      <c r="B63" s="78" t="s">
        <v>105</v>
      </c>
      <c r="C63" s="86">
        <v>459.22800000000001</v>
      </c>
      <c r="D63" s="58">
        <v>0</v>
      </c>
      <c r="E63" s="135">
        <f>E64+E65+E66+E67+E68</f>
        <v>459.22800000000001</v>
      </c>
      <c r="F63" s="60">
        <v>-459.22800000000001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87"/>
      <c r="S63" s="79"/>
      <c r="T63" s="52"/>
    </row>
    <row r="64" spans="1:20" ht="31.5">
      <c r="A64" s="63" t="s">
        <v>106</v>
      </c>
      <c r="B64" s="69" t="s">
        <v>107</v>
      </c>
      <c r="C64" s="70">
        <v>100</v>
      </c>
      <c r="D64" s="65">
        <v>0</v>
      </c>
      <c r="E64" s="66">
        <v>100</v>
      </c>
      <c r="F64" s="60">
        <v>-100</v>
      </c>
      <c r="G64" s="6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61" t="s">
        <v>17</v>
      </c>
      <c r="S64" s="67">
        <v>44693</v>
      </c>
      <c r="T64" s="73" t="s">
        <v>108</v>
      </c>
    </row>
    <row r="65" spans="1:20" ht="47.25">
      <c r="A65" s="63" t="s">
        <v>109</v>
      </c>
      <c r="B65" s="69" t="s">
        <v>110</v>
      </c>
      <c r="C65" s="70">
        <v>99.16</v>
      </c>
      <c r="D65" s="65">
        <v>0</v>
      </c>
      <c r="E65" s="66">
        <v>99.16</v>
      </c>
      <c r="F65" s="60">
        <v>-99.16</v>
      </c>
      <c r="G65" s="6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61" t="s">
        <v>17</v>
      </c>
      <c r="S65" s="67">
        <v>44693</v>
      </c>
      <c r="T65" s="73" t="s">
        <v>94</v>
      </c>
    </row>
    <row r="66" spans="1:20" ht="47.25">
      <c r="A66" s="88" t="s">
        <v>111</v>
      </c>
      <c r="B66" s="89" t="s">
        <v>112</v>
      </c>
      <c r="C66" s="90">
        <v>99.468000000000004</v>
      </c>
      <c r="D66" s="91">
        <v>0</v>
      </c>
      <c r="E66" s="66">
        <v>99.468000000000004</v>
      </c>
      <c r="F66" s="60">
        <v>-99.468000000000004</v>
      </c>
      <c r="G66" s="60">
        <v>0</v>
      </c>
      <c r="H66" s="125">
        <v>0</v>
      </c>
      <c r="I66" s="98">
        <f t="shared" si="2"/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61" t="s">
        <v>17</v>
      </c>
      <c r="S66" s="67">
        <v>44693</v>
      </c>
      <c r="T66" s="73" t="s">
        <v>94</v>
      </c>
    </row>
    <row r="67" spans="1:20" ht="31.5">
      <c r="A67" s="63" t="s">
        <v>113</v>
      </c>
      <c r="B67" s="69" t="s">
        <v>114</v>
      </c>
      <c r="C67" s="92">
        <v>100</v>
      </c>
      <c r="D67" s="65">
        <v>0</v>
      </c>
      <c r="E67" s="93">
        <v>100</v>
      </c>
      <c r="F67" s="94">
        <v>-100</v>
      </c>
      <c r="G67" s="94">
        <v>0</v>
      </c>
      <c r="H67" s="125">
        <v>0</v>
      </c>
      <c r="I67" s="98">
        <f t="shared" si="2"/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61" t="s">
        <v>17</v>
      </c>
      <c r="S67" s="67">
        <v>44693</v>
      </c>
      <c r="T67" s="73" t="s">
        <v>94</v>
      </c>
    </row>
    <row r="68" spans="1:20" ht="47.25">
      <c r="A68" s="95" t="s">
        <v>115</v>
      </c>
      <c r="B68" s="96" t="s">
        <v>116</v>
      </c>
      <c r="C68" s="97">
        <v>60.6</v>
      </c>
      <c r="D68" s="98">
        <v>0</v>
      </c>
      <c r="E68" s="99">
        <v>60.6</v>
      </c>
      <c r="F68" s="100">
        <v>-60.6</v>
      </c>
      <c r="G68" s="100">
        <v>0</v>
      </c>
      <c r="H68" s="125">
        <v>0</v>
      </c>
      <c r="I68" s="98">
        <f t="shared" si="2"/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101" t="s">
        <v>17</v>
      </c>
      <c r="S68" s="102">
        <v>44693</v>
      </c>
      <c r="T68" s="48" t="s">
        <v>94</v>
      </c>
    </row>
    <row r="69" spans="1:20" ht="47.25">
      <c r="A69" s="63" t="s">
        <v>142</v>
      </c>
      <c r="B69" s="75" t="s">
        <v>143</v>
      </c>
      <c r="C69" s="103"/>
      <c r="D69" s="104"/>
      <c r="E69" s="60">
        <f>E70+E71</f>
        <v>210</v>
      </c>
      <c r="F69" s="66">
        <v>0</v>
      </c>
      <c r="G69" s="66">
        <v>210</v>
      </c>
      <c r="H69" s="125">
        <v>0</v>
      </c>
      <c r="I69" s="98">
        <f t="shared" si="2"/>
        <v>210</v>
      </c>
      <c r="J69" s="98">
        <v>0</v>
      </c>
      <c r="K69" s="98">
        <v>210</v>
      </c>
      <c r="L69" s="98">
        <v>0</v>
      </c>
      <c r="M69" s="98">
        <v>210</v>
      </c>
      <c r="N69" s="98">
        <v>0</v>
      </c>
      <c r="O69" s="98">
        <v>210</v>
      </c>
      <c r="P69" s="98">
        <v>0</v>
      </c>
      <c r="Q69" s="98">
        <v>210</v>
      </c>
      <c r="R69" s="105"/>
      <c r="S69" s="106"/>
      <c r="T69" s="105"/>
    </row>
    <row r="70" spans="1:20" ht="157.5">
      <c r="A70" s="63" t="s">
        <v>144</v>
      </c>
      <c r="B70" s="69" t="s">
        <v>145</v>
      </c>
      <c r="C70" s="107"/>
      <c r="D70" s="107"/>
      <c r="E70" s="60">
        <v>80</v>
      </c>
      <c r="F70" s="66">
        <v>0</v>
      </c>
      <c r="G70" s="66">
        <v>80</v>
      </c>
      <c r="H70" s="125">
        <v>0</v>
      </c>
      <c r="I70" s="98">
        <f t="shared" si="2"/>
        <v>80</v>
      </c>
      <c r="J70" s="98">
        <v>0</v>
      </c>
      <c r="K70" s="98">
        <v>80</v>
      </c>
      <c r="L70" s="98">
        <v>0</v>
      </c>
      <c r="M70" s="98">
        <v>80</v>
      </c>
      <c r="N70" s="98">
        <v>0</v>
      </c>
      <c r="O70" s="98">
        <v>80</v>
      </c>
      <c r="P70" s="98">
        <v>0</v>
      </c>
      <c r="Q70" s="98">
        <v>80</v>
      </c>
      <c r="R70" s="108" t="s">
        <v>17</v>
      </c>
      <c r="S70" s="67">
        <v>44650</v>
      </c>
      <c r="T70" s="61" t="s">
        <v>137</v>
      </c>
    </row>
    <row r="71" spans="1:20" ht="94.5">
      <c r="A71" s="63" t="s">
        <v>146</v>
      </c>
      <c r="B71" s="109" t="s">
        <v>147</v>
      </c>
      <c r="C71" s="110"/>
      <c r="D71" s="110"/>
      <c r="E71" s="60">
        <v>130</v>
      </c>
      <c r="F71" s="111">
        <v>0</v>
      </c>
      <c r="G71" s="111">
        <v>130</v>
      </c>
      <c r="H71" s="125">
        <v>0</v>
      </c>
      <c r="I71" s="98">
        <f t="shared" si="2"/>
        <v>130</v>
      </c>
      <c r="J71" s="130">
        <v>0</v>
      </c>
      <c r="K71" s="130">
        <v>130</v>
      </c>
      <c r="L71" s="130">
        <v>0</v>
      </c>
      <c r="M71" s="130">
        <v>130</v>
      </c>
      <c r="N71" s="130">
        <v>0</v>
      </c>
      <c r="O71" s="130">
        <v>130</v>
      </c>
      <c r="P71" s="130">
        <v>0</v>
      </c>
      <c r="Q71" s="130">
        <v>130</v>
      </c>
      <c r="R71" s="112" t="s">
        <v>17</v>
      </c>
      <c r="S71" s="67">
        <v>44650</v>
      </c>
      <c r="T71" s="113" t="s">
        <v>137</v>
      </c>
    </row>
    <row r="72" spans="1:20" ht="47.25">
      <c r="A72" s="63" t="s">
        <v>148</v>
      </c>
      <c r="B72" s="75" t="s">
        <v>149</v>
      </c>
      <c r="C72" s="114"/>
      <c r="D72" s="114"/>
      <c r="E72" s="60">
        <f>E73+E74</f>
        <v>693</v>
      </c>
      <c r="F72" s="66">
        <v>0</v>
      </c>
      <c r="G72" s="66">
        <v>693</v>
      </c>
      <c r="H72" s="125">
        <v>-693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105"/>
      <c r="S72" s="106"/>
      <c r="T72" s="105"/>
    </row>
    <row r="73" spans="1:20" ht="78.75">
      <c r="A73" s="63" t="s">
        <v>150</v>
      </c>
      <c r="B73" s="69" t="s">
        <v>151</v>
      </c>
      <c r="C73" s="107"/>
      <c r="D73" s="107"/>
      <c r="E73" s="60">
        <v>375</v>
      </c>
      <c r="F73" s="66">
        <v>0</v>
      </c>
      <c r="G73" s="66">
        <v>375</v>
      </c>
      <c r="H73" s="132">
        <v>-375</v>
      </c>
      <c r="I73" s="133">
        <f>G73+H73</f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69" t="s">
        <v>152</v>
      </c>
      <c r="S73" s="67">
        <v>44650</v>
      </c>
      <c r="T73" s="73" t="s">
        <v>94</v>
      </c>
    </row>
    <row r="74" spans="1:20" ht="78.75">
      <c r="A74" s="63" t="s">
        <v>153</v>
      </c>
      <c r="B74" s="69" t="s">
        <v>154</v>
      </c>
      <c r="C74" s="107"/>
      <c r="D74" s="107"/>
      <c r="E74" s="60">
        <v>318</v>
      </c>
      <c r="F74" s="115">
        <v>0</v>
      </c>
      <c r="G74" s="66">
        <v>318</v>
      </c>
      <c r="H74" s="132">
        <v>-318</v>
      </c>
      <c r="I74" s="133">
        <f>G74+H74</f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69" t="s">
        <v>152</v>
      </c>
      <c r="S74" s="67">
        <v>44650</v>
      </c>
      <c r="T74" s="73" t="s">
        <v>94</v>
      </c>
    </row>
    <row r="75" spans="1:20" ht="63">
      <c r="A75" s="95" t="s">
        <v>155</v>
      </c>
      <c r="B75" s="116" t="s">
        <v>156</v>
      </c>
      <c r="C75" s="117"/>
      <c r="D75" s="117"/>
      <c r="E75" s="118">
        <v>453.22500000000002</v>
      </c>
      <c r="F75" s="119">
        <v>0</v>
      </c>
      <c r="G75" s="119">
        <v>453.22500000000002</v>
      </c>
      <c r="H75" s="125">
        <v>0</v>
      </c>
      <c r="I75" s="98">
        <f>G75</f>
        <v>453.22500000000002</v>
      </c>
      <c r="J75" s="98">
        <v>0</v>
      </c>
      <c r="K75" s="98">
        <v>453.22500000000002</v>
      </c>
      <c r="L75" s="98">
        <v>0</v>
      </c>
      <c r="M75" s="98">
        <v>453.22500000000002</v>
      </c>
      <c r="N75" s="98">
        <v>0</v>
      </c>
      <c r="O75" s="98">
        <v>453.22500000000002</v>
      </c>
      <c r="P75" s="98">
        <v>0</v>
      </c>
      <c r="Q75" s="98">
        <v>453.22500000000002</v>
      </c>
      <c r="R75" s="101" t="s">
        <v>17</v>
      </c>
      <c r="S75" s="102">
        <v>44805</v>
      </c>
      <c r="T75" s="48" t="s">
        <v>94</v>
      </c>
    </row>
    <row r="76" spans="1:20" ht="77.25" customHeight="1">
      <c r="A76" s="148" t="s">
        <v>177</v>
      </c>
      <c r="B76" s="149" t="s">
        <v>178</v>
      </c>
      <c r="C76" s="117"/>
      <c r="D76" s="117"/>
      <c r="E76" s="118"/>
      <c r="F76" s="119"/>
      <c r="G76" s="119"/>
      <c r="H76" s="125"/>
      <c r="I76" s="98"/>
      <c r="J76" s="98"/>
      <c r="K76" s="98"/>
      <c r="L76" s="98"/>
      <c r="M76" s="98"/>
      <c r="N76" s="98"/>
      <c r="O76" s="98"/>
      <c r="P76" s="141">
        <v>100</v>
      </c>
      <c r="Q76" s="141">
        <v>100</v>
      </c>
      <c r="R76" s="101" t="s">
        <v>17</v>
      </c>
      <c r="S76" s="102">
        <v>44895</v>
      </c>
      <c r="T76" s="48" t="s">
        <v>183</v>
      </c>
    </row>
    <row r="77" spans="1:20" ht="15.75">
      <c r="A77" s="56"/>
      <c r="B77" s="78" t="s">
        <v>117</v>
      </c>
      <c r="C77" s="86">
        <v>3562.76</v>
      </c>
      <c r="D77" s="78"/>
      <c r="E77" s="60">
        <v>4649.8850000000002</v>
      </c>
      <c r="F77" s="59"/>
      <c r="G77" s="60">
        <v>4190.6570000000002</v>
      </c>
      <c r="H77" s="122"/>
      <c r="I77" s="133">
        <v>3497.6570000000002</v>
      </c>
      <c r="J77" s="127"/>
      <c r="K77" s="133">
        <v>2747.6570000000002</v>
      </c>
      <c r="L77" s="127"/>
      <c r="M77" s="134">
        <v>2747.6570000000002</v>
      </c>
      <c r="N77" s="98"/>
      <c r="O77" s="144">
        <v>2933.6570000000002</v>
      </c>
      <c r="P77" s="141"/>
      <c r="Q77" s="141">
        <v>3033.6570000000002</v>
      </c>
      <c r="R77" s="62"/>
      <c r="S77" s="62"/>
      <c r="T77" s="62"/>
    </row>
    <row r="78" spans="1:20" ht="15.75">
      <c r="A78" s="56"/>
      <c r="B78" s="78" t="s">
        <v>157</v>
      </c>
      <c r="C78" s="80"/>
      <c r="D78" s="80"/>
      <c r="E78" s="60">
        <f ca="1">E77-'22.12.2021'!C60</f>
        <v>1087.1250000000005</v>
      </c>
      <c r="F78" s="120"/>
      <c r="G78" s="60">
        <v>-459.22800000000001</v>
      </c>
      <c r="H78" s="62"/>
      <c r="I78" s="133">
        <v>-693</v>
      </c>
      <c r="J78" s="127"/>
      <c r="K78" s="133">
        <v>-750</v>
      </c>
      <c r="L78" s="127"/>
      <c r="M78" s="134">
        <v>0</v>
      </c>
      <c r="N78" s="144">
        <v>186</v>
      </c>
      <c r="O78" s="98"/>
      <c r="P78" s="141">
        <v>100</v>
      </c>
      <c r="Q78" s="141"/>
      <c r="R78" s="62"/>
      <c r="S78" s="62"/>
      <c r="T78" s="62"/>
    </row>
    <row r="79" spans="1:20" ht="15.75">
      <c r="A79" s="63"/>
      <c r="B79" s="78" t="s">
        <v>119</v>
      </c>
      <c r="C79" s="78">
        <v>22105.914000000001</v>
      </c>
      <c r="D79" s="78"/>
      <c r="E79" s="60">
        <f ca="1">E26+E50+E77</f>
        <v>21877.571580000003</v>
      </c>
      <c r="F79" s="59"/>
      <c r="G79" s="136">
        <v>18336.444</v>
      </c>
      <c r="H79" s="62"/>
      <c r="I79" s="133">
        <v>17643.444</v>
      </c>
      <c r="J79" s="127"/>
      <c r="K79" s="133">
        <v>15657.444</v>
      </c>
      <c r="L79" s="127"/>
      <c r="M79" s="144">
        <v>14057.444</v>
      </c>
      <c r="N79" s="144"/>
      <c r="O79" s="144">
        <v>14243.444</v>
      </c>
      <c r="P79" s="141"/>
      <c r="Q79" s="141">
        <v>15843.444</v>
      </c>
      <c r="R79" s="62"/>
      <c r="S79" s="62"/>
      <c r="T79" s="62"/>
    </row>
    <row r="80" spans="1:20" ht="15.75">
      <c r="A80" s="63"/>
      <c r="B80" s="78" t="s">
        <v>158</v>
      </c>
      <c r="C80" s="80"/>
      <c r="D80" s="80"/>
      <c r="E80" s="60">
        <f ca="1">E79-'22.12.2021'!C62</f>
        <v>-228.34241999999722</v>
      </c>
      <c r="F80" s="120"/>
      <c r="G80" s="60">
        <v>-3541.1280000000002</v>
      </c>
      <c r="H80" s="62"/>
      <c r="I80" s="133">
        <v>-693</v>
      </c>
      <c r="J80" s="127"/>
      <c r="K80" s="133">
        <v>-1986</v>
      </c>
      <c r="L80" s="144">
        <v>-1600</v>
      </c>
      <c r="M80" s="127"/>
      <c r="N80" s="144">
        <v>186</v>
      </c>
      <c r="O80" s="144"/>
      <c r="P80" s="141">
        <v>1600</v>
      </c>
      <c r="Q80" s="141"/>
      <c r="R80" s="62"/>
      <c r="S80" s="62"/>
      <c r="T80" s="62"/>
    </row>
    <row r="81" spans="1:20" ht="15.75">
      <c r="A81" s="12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21"/>
      <c r="B82" s="263" t="s">
        <v>179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</row>
  </sheetData>
  <mergeCells count="10">
    <mergeCell ref="B82:T82"/>
    <mergeCell ref="S1:T1"/>
    <mergeCell ref="B3:T3"/>
    <mergeCell ref="A4:T4"/>
    <mergeCell ref="A6:A8"/>
    <mergeCell ref="B6:B8"/>
    <mergeCell ref="E6:E8"/>
    <mergeCell ref="R6:R8"/>
    <mergeCell ref="S6:S8"/>
    <mergeCell ref="T6:T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topLeftCell="C1" workbookViewId="0">
      <selection activeCell="R9" sqref="R9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0.5703125" customWidth="1"/>
    <col min="5" max="5" width="11.42578125" customWidth="1"/>
    <col min="6" max="7" width="10.85546875" customWidth="1"/>
    <col min="8" max="8" width="9.7109375" customWidth="1"/>
    <col min="9" max="9" width="11" customWidth="1"/>
    <col min="10" max="10" width="10.42578125" customWidth="1"/>
    <col min="11" max="11" width="11.5703125" customWidth="1"/>
    <col min="12" max="12" width="11.28515625" customWidth="1"/>
    <col min="13" max="13" width="11.7109375" customWidth="1"/>
    <col min="14" max="14" width="10.28515625" customWidth="1"/>
    <col min="15" max="15" width="10.85546875" customWidth="1"/>
    <col min="16" max="16" width="10.28515625" customWidth="1"/>
    <col min="17" max="17" width="11.85546875" customWidth="1"/>
    <col min="18" max="18" width="11" customWidth="1"/>
    <col min="19" max="19" width="10.7109375" customWidth="1"/>
    <col min="20" max="20" width="18" customWidth="1"/>
    <col min="21" max="21" width="15.85546875" customWidth="1"/>
    <col min="22" max="22" width="32.42578125" customWidth="1"/>
  </cols>
  <sheetData>
    <row r="1" spans="1:22" ht="15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63" t="s">
        <v>181</v>
      </c>
      <c r="V1" s="242"/>
    </row>
    <row r="2" spans="1:22" ht="15.75">
      <c r="A2" s="35"/>
      <c r="B2" s="36"/>
      <c r="C2" s="36"/>
      <c r="D2" s="3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38" t="s">
        <v>180</v>
      </c>
    </row>
    <row r="3" spans="1:22" ht="15.75">
      <c r="A3" s="35"/>
      <c r="B3" s="260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ht="15.75">
      <c r="A4" s="260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1:22" ht="16.5" thickBot="1">
      <c r="A5" s="35"/>
      <c r="B5" s="40"/>
      <c r="C5" s="40"/>
      <c r="D5" s="40"/>
      <c r="E5" s="39" t="s">
        <v>4</v>
      </c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5.75">
      <c r="A6" s="258" t="s">
        <v>5</v>
      </c>
      <c r="B6" s="259" t="s">
        <v>6</v>
      </c>
      <c r="C6" s="41" t="s">
        <v>122</v>
      </c>
      <c r="D6" s="41"/>
      <c r="E6" s="26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259" t="s">
        <v>8</v>
      </c>
      <c r="U6" s="259" t="s">
        <v>9</v>
      </c>
      <c r="V6" s="262" t="s">
        <v>10</v>
      </c>
    </row>
    <row r="7" spans="1:22" ht="15.75">
      <c r="A7" s="246"/>
      <c r="B7" s="249"/>
      <c r="C7" s="156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49"/>
      <c r="U7" s="249"/>
      <c r="V7" s="253"/>
    </row>
    <row r="8" spans="1:22">
      <c r="A8" s="247"/>
      <c r="B8" s="250"/>
      <c r="C8" s="157" t="s">
        <v>125</v>
      </c>
      <c r="D8" s="153">
        <v>44601</v>
      </c>
      <c r="E8" s="250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250"/>
      <c r="U8" s="250"/>
      <c r="V8" s="254"/>
    </row>
    <row r="9" spans="1:22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23</v>
      </c>
      <c r="U9" s="50">
        <v>21</v>
      </c>
      <c r="V9" s="51">
        <v>22</v>
      </c>
    </row>
    <row r="10" spans="1:22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54"/>
      <c r="U10" s="54"/>
      <c r="V10" s="55"/>
    </row>
    <row r="11" spans="1:22" ht="31.5">
      <c r="A11" s="56" t="s">
        <v>12</v>
      </c>
      <c r="B11" s="57" t="s">
        <v>13</v>
      </c>
      <c r="C11" s="58">
        <v>5703</v>
      </c>
      <c r="D11" s="58">
        <v>0</v>
      </c>
      <c r="E11" s="59">
        <f>E12+E13+E14+E15+E16+E17+E18+E19</f>
        <v>5703</v>
      </c>
      <c r="F11" s="60">
        <v>-1250</v>
      </c>
      <c r="G11" s="60">
        <v>4453</v>
      </c>
      <c r="H11" s="125">
        <v>0</v>
      </c>
      <c r="I11" s="98">
        <f t="shared" si="0"/>
        <v>4453</v>
      </c>
      <c r="J11" s="98">
        <v>0</v>
      </c>
      <c r="K11" s="98">
        <v>4453</v>
      </c>
      <c r="L11" s="98">
        <v>-1600</v>
      </c>
      <c r="M11" s="98">
        <f>SUM(M12:M18)</f>
        <v>2853</v>
      </c>
      <c r="N11" s="98">
        <v>0</v>
      </c>
      <c r="O11" s="98">
        <v>2853</v>
      </c>
      <c r="P11" s="98">
        <v>0</v>
      </c>
      <c r="Q11" s="98">
        <v>2853</v>
      </c>
      <c r="R11" s="98">
        <v>0</v>
      </c>
      <c r="S11" s="98">
        <f>SUM(S12:S19)</f>
        <v>2853</v>
      </c>
      <c r="T11" s="61"/>
      <c r="U11" s="62"/>
      <c r="V11" s="61" t="s">
        <v>14</v>
      </c>
    </row>
    <row r="12" spans="1:22" ht="31.5">
      <c r="A12" s="63" t="s">
        <v>15</v>
      </c>
      <c r="B12" s="64" t="s">
        <v>16</v>
      </c>
      <c r="C12" s="65">
        <v>650</v>
      </c>
      <c r="D12" s="65">
        <v>0</v>
      </c>
      <c r="E12" s="66">
        <v>650</v>
      </c>
      <c r="F12" s="60">
        <v>-650</v>
      </c>
      <c r="G12" s="60">
        <v>0</v>
      </c>
      <c r="H12" s="125">
        <v>0</v>
      </c>
      <c r="I12" s="98">
        <f t="shared" si="0"/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61" t="s">
        <v>17</v>
      </c>
      <c r="U12" s="67">
        <v>44712</v>
      </c>
      <c r="V12" s="61" t="s">
        <v>14</v>
      </c>
    </row>
    <row r="13" spans="1:22" ht="15.75">
      <c r="A13" s="63" t="s">
        <v>18</v>
      </c>
      <c r="B13" s="64" t="s">
        <v>19</v>
      </c>
      <c r="C13" s="65">
        <v>25</v>
      </c>
      <c r="D13" s="65">
        <v>0</v>
      </c>
      <c r="E13" s="66">
        <v>25</v>
      </c>
      <c r="F13" s="66">
        <v>0</v>
      </c>
      <c r="G13" s="66">
        <v>25</v>
      </c>
      <c r="H13" s="125">
        <v>0</v>
      </c>
      <c r="I13" s="98">
        <f t="shared" si="0"/>
        <v>25</v>
      </c>
      <c r="J13" s="98">
        <v>0</v>
      </c>
      <c r="K13" s="98">
        <v>25</v>
      </c>
      <c r="L13" s="98">
        <v>0</v>
      </c>
      <c r="M13" s="98">
        <v>25</v>
      </c>
      <c r="N13" s="98">
        <v>0</v>
      </c>
      <c r="O13" s="98">
        <v>25</v>
      </c>
      <c r="P13" s="98">
        <v>0</v>
      </c>
      <c r="Q13" s="98">
        <v>25</v>
      </c>
      <c r="R13" s="98">
        <v>0</v>
      </c>
      <c r="S13" s="98">
        <v>25</v>
      </c>
      <c r="T13" s="61" t="s">
        <v>17</v>
      </c>
      <c r="U13" s="67">
        <v>44672</v>
      </c>
      <c r="V13" s="61" t="s">
        <v>14</v>
      </c>
    </row>
    <row r="14" spans="1:22" ht="15.75">
      <c r="A14" s="63" t="s">
        <v>20</v>
      </c>
      <c r="B14" s="64" t="s">
        <v>21</v>
      </c>
      <c r="C14" s="65">
        <v>28</v>
      </c>
      <c r="D14" s="65">
        <v>0</v>
      </c>
      <c r="E14" s="66">
        <v>28</v>
      </c>
      <c r="F14" s="66">
        <v>28</v>
      </c>
      <c r="G14" s="66">
        <v>28</v>
      </c>
      <c r="H14" s="125">
        <v>0</v>
      </c>
      <c r="I14" s="98">
        <f t="shared" si="0"/>
        <v>28</v>
      </c>
      <c r="J14" s="98">
        <v>0</v>
      </c>
      <c r="K14" s="98">
        <v>28</v>
      </c>
      <c r="L14" s="98">
        <v>0</v>
      </c>
      <c r="M14" s="98">
        <v>28</v>
      </c>
      <c r="N14" s="98">
        <v>0</v>
      </c>
      <c r="O14" s="98">
        <v>28</v>
      </c>
      <c r="P14" s="98">
        <v>0</v>
      </c>
      <c r="Q14" s="98">
        <v>28</v>
      </c>
      <c r="R14" s="98">
        <v>0</v>
      </c>
      <c r="S14" s="98">
        <v>28</v>
      </c>
      <c r="T14" s="61" t="s">
        <v>17</v>
      </c>
      <c r="U14" s="67">
        <v>44586</v>
      </c>
      <c r="V14" s="61" t="s">
        <v>14</v>
      </c>
    </row>
    <row r="15" spans="1:22" ht="15.75">
      <c r="A15" s="63" t="s">
        <v>22</v>
      </c>
      <c r="B15" s="64" t="s">
        <v>23</v>
      </c>
      <c r="C15" s="65">
        <v>120</v>
      </c>
      <c r="D15" s="65">
        <v>0</v>
      </c>
      <c r="E15" s="66">
        <v>120</v>
      </c>
      <c r="F15" s="60">
        <v>-120</v>
      </c>
      <c r="G15" s="60">
        <v>0</v>
      </c>
      <c r="H15" s="125">
        <v>0</v>
      </c>
      <c r="I15" s="98">
        <f t="shared" si="0"/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61" t="s">
        <v>17</v>
      </c>
      <c r="U15" s="67">
        <v>44672</v>
      </c>
      <c r="V15" s="61" t="s">
        <v>14</v>
      </c>
    </row>
    <row r="16" spans="1:22" ht="31.5">
      <c r="A16" s="63" t="s">
        <v>24</v>
      </c>
      <c r="B16" s="64" t="s">
        <v>25</v>
      </c>
      <c r="C16" s="65">
        <v>180</v>
      </c>
      <c r="D16" s="65">
        <v>0</v>
      </c>
      <c r="E16" s="66">
        <v>180</v>
      </c>
      <c r="F16" s="60">
        <v>-180</v>
      </c>
      <c r="G16" s="60">
        <v>0</v>
      </c>
      <c r="H16" s="125">
        <v>0</v>
      </c>
      <c r="I16" s="98">
        <f t="shared" si="0"/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61" t="s">
        <v>17</v>
      </c>
      <c r="U16" s="67">
        <v>44672</v>
      </c>
      <c r="V16" s="61" t="s">
        <v>14</v>
      </c>
    </row>
    <row r="17" spans="1:22" ht="47.25">
      <c r="A17" s="63" t="s">
        <v>26</v>
      </c>
      <c r="B17" s="64" t="s">
        <v>27</v>
      </c>
      <c r="C17" s="65">
        <v>300</v>
      </c>
      <c r="D17" s="65">
        <v>0</v>
      </c>
      <c r="E17" s="66">
        <v>300</v>
      </c>
      <c r="F17" s="60">
        <v>-300</v>
      </c>
      <c r="G17" s="60">
        <v>0</v>
      </c>
      <c r="H17" s="125">
        <v>0</v>
      </c>
      <c r="I17" s="98">
        <f t="shared" si="0"/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61" t="s">
        <v>17</v>
      </c>
      <c r="U17" s="67">
        <v>44665</v>
      </c>
      <c r="V17" s="61" t="s">
        <v>14</v>
      </c>
    </row>
    <row r="18" spans="1:22" ht="15.75">
      <c r="A18" s="63" t="s">
        <v>28</v>
      </c>
      <c r="B18" s="64" t="s">
        <v>126</v>
      </c>
      <c r="C18" s="65">
        <v>2800</v>
      </c>
      <c r="D18" s="65">
        <v>0</v>
      </c>
      <c r="E18" s="66">
        <v>2800</v>
      </c>
      <c r="F18" s="66">
        <v>0</v>
      </c>
      <c r="G18" s="66">
        <v>2800</v>
      </c>
      <c r="H18" s="125">
        <v>0</v>
      </c>
      <c r="I18" s="98">
        <f t="shared" si="0"/>
        <v>2800</v>
      </c>
      <c r="J18" s="98">
        <v>0</v>
      </c>
      <c r="K18" s="98">
        <v>2800</v>
      </c>
      <c r="L18" s="98">
        <v>0</v>
      </c>
      <c r="M18" s="98">
        <v>2800</v>
      </c>
      <c r="N18" s="98">
        <v>0</v>
      </c>
      <c r="O18" s="98">
        <v>2800</v>
      </c>
      <c r="P18" s="98">
        <v>0</v>
      </c>
      <c r="Q18" s="98">
        <v>2800</v>
      </c>
      <c r="R18" s="98">
        <v>0</v>
      </c>
      <c r="S18" s="98">
        <v>2800</v>
      </c>
      <c r="T18" s="61" t="s">
        <v>17</v>
      </c>
      <c r="U18" s="67">
        <v>44601</v>
      </c>
      <c r="V18" s="61" t="s">
        <v>14</v>
      </c>
    </row>
    <row r="19" spans="1:22" ht="15.75">
      <c r="A19" s="63" t="s">
        <v>30</v>
      </c>
      <c r="B19" s="64" t="s">
        <v>31</v>
      </c>
      <c r="C19" s="65">
        <v>1600</v>
      </c>
      <c r="D19" s="65">
        <v>0</v>
      </c>
      <c r="E19" s="66">
        <v>1600</v>
      </c>
      <c r="F19" s="66">
        <v>0</v>
      </c>
      <c r="G19" s="66">
        <v>1600</v>
      </c>
      <c r="H19" s="125">
        <v>0</v>
      </c>
      <c r="I19" s="98">
        <f t="shared" si="0"/>
        <v>1600</v>
      </c>
      <c r="J19" s="98">
        <v>0</v>
      </c>
      <c r="K19" s="98">
        <v>1600</v>
      </c>
      <c r="L19" s="144">
        <v>-1600</v>
      </c>
      <c r="M19" s="144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61" t="s">
        <v>17</v>
      </c>
      <c r="U19" s="67">
        <v>44665</v>
      </c>
      <c r="V19" s="61" t="s">
        <v>14</v>
      </c>
    </row>
    <row r="20" spans="1:22" ht="31.5">
      <c r="A20" s="63" t="s">
        <v>32</v>
      </c>
      <c r="B20" s="57" t="s">
        <v>33</v>
      </c>
      <c r="C20" s="58">
        <v>920</v>
      </c>
      <c r="D20" s="58">
        <v>0</v>
      </c>
      <c r="E20" s="59">
        <v>920</v>
      </c>
      <c r="F20" s="60">
        <v>-370</v>
      </c>
      <c r="G20" s="60">
        <v>550</v>
      </c>
      <c r="H20" s="125">
        <v>0</v>
      </c>
      <c r="I20" s="98">
        <f t="shared" si="0"/>
        <v>550</v>
      </c>
      <c r="J20" s="98">
        <v>0</v>
      </c>
      <c r="K20" s="98">
        <v>550</v>
      </c>
      <c r="L20" s="98">
        <v>0</v>
      </c>
      <c r="M20" s="98">
        <v>550</v>
      </c>
      <c r="N20" s="98">
        <v>0</v>
      </c>
      <c r="O20" s="98">
        <v>550</v>
      </c>
      <c r="P20" s="98">
        <v>0</v>
      </c>
      <c r="Q20" s="98">
        <v>550</v>
      </c>
      <c r="R20" s="98">
        <v>0</v>
      </c>
      <c r="S20" s="98">
        <v>550</v>
      </c>
      <c r="T20" s="61"/>
      <c r="U20" s="67"/>
      <c r="V20" s="61" t="s">
        <v>34</v>
      </c>
    </row>
    <row r="21" spans="1:22" ht="31.5">
      <c r="A21" s="63" t="s">
        <v>35</v>
      </c>
      <c r="B21" s="64" t="s">
        <v>36</v>
      </c>
      <c r="C21" s="65">
        <v>230</v>
      </c>
      <c r="D21" s="65">
        <v>0</v>
      </c>
      <c r="E21" s="66">
        <v>230</v>
      </c>
      <c r="F21" s="60">
        <v>-230</v>
      </c>
      <c r="G21" s="60">
        <v>0</v>
      </c>
      <c r="H21" s="125">
        <v>0</v>
      </c>
      <c r="I21" s="98">
        <f t="shared" si="0"/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61" t="s">
        <v>17</v>
      </c>
      <c r="U21" s="67">
        <v>44835</v>
      </c>
      <c r="V21" s="61" t="s">
        <v>34</v>
      </c>
    </row>
    <row r="22" spans="1:22" ht="15.75">
      <c r="A22" s="63" t="s">
        <v>37</v>
      </c>
      <c r="B22" s="64" t="s">
        <v>38</v>
      </c>
      <c r="C22" s="65">
        <v>140</v>
      </c>
      <c r="D22" s="65">
        <v>0</v>
      </c>
      <c r="E22" s="66">
        <v>140</v>
      </c>
      <c r="F22" s="60">
        <v>-140</v>
      </c>
      <c r="G22" s="60">
        <v>0</v>
      </c>
      <c r="H22" s="125">
        <v>0</v>
      </c>
      <c r="I22" s="98">
        <f t="shared" si="0"/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61" t="s">
        <v>17</v>
      </c>
      <c r="U22" s="67">
        <v>44835</v>
      </c>
      <c r="V22" s="61" t="s">
        <v>34</v>
      </c>
    </row>
    <row r="23" spans="1:22" ht="15.75">
      <c r="A23" s="63" t="s">
        <v>39</v>
      </c>
      <c r="B23" s="64" t="s">
        <v>40</v>
      </c>
      <c r="C23" s="65">
        <v>550</v>
      </c>
      <c r="D23" s="65">
        <v>0</v>
      </c>
      <c r="E23" s="66">
        <v>550</v>
      </c>
      <c r="F23" s="66">
        <v>0</v>
      </c>
      <c r="G23" s="66">
        <v>550</v>
      </c>
      <c r="H23" s="125">
        <v>0</v>
      </c>
      <c r="I23" s="98">
        <f t="shared" si="0"/>
        <v>550</v>
      </c>
      <c r="J23" s="98">
        <v>0</v>
      </c>
      <c r="K23" s="98">
        <v>550</v>
      </c>
      <c r="L23" s="98">
        <v>0</v>
      </c>
      <c r="M23" s="98">
        <v>550</v>
      </c>
      <c r="N23" s="98">
        <v>0</v>
      </c>
      <c r="O23" s="98">
        <v>550</v>
      </c>
      <c r="P23" s="98">
        <v>0</v>
      </c>
      <c r="Q23" s="98">
        <v>550</v>
      </c>
      <c r="R23" s="98">
        <v>0</v>
      </c>
      <c r="S23" s="98">
        <v>550</v>
      </c>
      <c r="T23" s="61" t="s">
        <v>17</v>
      </c>
      <c r="U23" s="67">
        <v>44915</v>
      </c>
      <c r="V23" s="61" t="s">
        <v>34</v>
      </c>
    </row>
    <row r="24" spans="1:22" ht="31.5">
      <c r="A24" s="63" t="s">
        <v>173</v>
      </c>
      <c r="B24" s="64" t="s">
        <v>176</v>
      </c>
      <c r="C24" s="65"/>
      <c r="D24" s="65"/>
      <c r="E24" s="66"/>
      <c r="F24" s="66"/>
      <c r="G24" s="66"/>
      <c r="H24" s="125"/>
      <c r="I24" s="98"/>
      <c r="J24" s="98"/>
      <c r="K24" s="98"/>
      <c r="L24" s="98"/>
      <c r="M24" s="98"/>
      <c r="N24" s="98"/>
      <c r="O24" s="98"/>
      <c r="P24" s="144">
        <v>1500</v>
      </c>
      <c r="Q24" s="144">
        <v>1500</v>
      </c>
      <c r="R24" s="98">
        <v>0</v>
      </c>
      <c r="S24" s="98">
        <v>1500</v>
      </c>
      <c r="T24" s="61" t="s">
        <v>17</v>
      </c>
      <c r="U24" s="67">
        <v>44915</v>
      </c>
      <c r="V24" s="61" t="s">
        <v>184</v>
      </c>
    </row>
    <row r="25" spans="1:22" ht="15.75">
      <c r="A25" s="63" t="s">
        <v>174</v>
      </c>
      <c r="B25" s="64" t="s">
        <v>175</v>
      </c>
      <c r="C25" s="65"/>
      <c r="D25" s="65"/>
      <c r="E25" s="66"/>
      <c r="F25" s="66"/>
      <c r="G25" s="66"/>
      <c r="H25" s="125"/>
      <c r="I25" s="98"/>
      <c r="J25" s="98"/>
      <c r="K25" s="98"/>
      <c r="L25" s="98"/>
      <c r="M25" s="98"/>
      <c r="N25" s="98"/>
      <c r="O25" s="98"/>
      <c r="P25" s="144">
        <v>1500</v>
      </c>
      <c r="Q25" s="144">
        <v>1500</v>
      </c>
      <c r="R25" s="98">
        <v>0</v>
      </c>
      <c r="S25" s="98">
        <v>1500</v>
      </c>
      <c r="T25" s="61"/>
      <c r="U25" s="67"/>
      <c r="V25" s="61"/>
    </row>
    <row r="26" spans="1:22" ht="15.75">
      <c r="A26" s="63"/>
      <c r="B26" s="57" t="s">
        <v>41</v>
      </c>
      <c r="C26" s="58">
        <v>6623</v>
      </c>
      <c r="D26" s="58">
        <v>0</v>
      </c>
      <c r="E26" s="59">
        <f>E11+E20</f>
        <v>6623</v>
      </c>
      <c r="F26" s="59"/>
      <c r="G26" s="60">
        <v>5003</v>
      </c>
      <c r="H26" s="125">
        <v>0</v>
      </c>
      <c r="I26" s="98">
        <f t="shared" si="0"/>
        <v>5003</v>
      </c>
      <c r="J26" s="98">
        <v>0</v>
      </c>
      <c r="K26" s="98">
        <v>5003</v>
      </c>
      <c r="L26" s="98">
        <v>0</v>
      </c>
      <c r="M26" s="144">
        <v>3403</v>
      </c>
      <c r="N26" s="144">
        <v>0</v>
      </c>
      <c r="O26" s="144">
        <v>3403</v>
      </c>
      <c r="P26" s="144"/>
      <c r="Q26" s="144">
        <v>4903</v>
      </c>
      <c r="R26" s="141"/>
      <c r="S26" s="98">
        <v>4903</v>
      </c>
      <c r="T26" s="61"/>
      <c r="U26" s="67"/>
      <c r="V26" s="61"/>
    </row>
    <row r="27" spans="1:22" ht="15.75">
      <c r="A27" s="56"/>
      <c r="B27" s="57" t="s">
        <v>127</v>
      </c>
      <c r="C27" s="57"/>
      <c r="D27" s="57"/>
      <c r="E27" s="66">
        <v>0</v>
      </c>
      <c r="F27" s="60"/>
      <c r="G27" s="60">
        <v>-1620</v>
      </c>
      <c r="H27" s="125"/>
      <c r="I27" s="126"/>
      <c r="J27" s="126"/>
      <c r="K27" s="126"/>
      <c r="L27" s="144">
        <v>-1600</v>
      </c>
      <c r="M27" s="140"/>
      <c r="N27" s="140"/>
      <c r="O27" s="140"/>
      <c r="P27" s="144">
        <v>1500</v>
      </c>
      <c r="Q27" s="152"/>
      <c r="R27" s="140"/>
      <c r="S27" s="140"/>
      <c r="T27" s="61"/>
      <c r="U27" s="67"/>
      <c r="V27" s="61"/>
    </row>
    <row r="28" spans="1:22" ht="15.75">
      <c r="A28" s="56" t="s">
        <v>42</v>
      </c>
      <c r="B28" s="57" t="s">
        <v>43</v>
      </c>
      <c r="C28" s="57"/>
      <c r="D28" s="57"/>
      <c r="E28" s="66"/>
      <c r="F28" s="66"/>
      <c r="G28" s="66"/>
      <c r="H28" s="12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61"/>
      <c r="U28" s="67"/>
      <c r="V28" s="61"/>
    </row>
    <row r="29" spans="1:22" ht="47.25">
      <c r="A29" s="63" t="s">
        <v>44</v>
      </c>
      <c r="B29" s="69" t="s">
        <v>45</v>
      </c>
      <c r="C29" s="70">
        <v>600</v>
      </c>
      <c r="D29" s="70">
        <v>0</v>
      </c>
      <c r="E29" s="66">
        <v>600</v>
      </c>
      <c r="F29" s="60">
        <v>-165</v>
      </c>
      <c r="G29" s="60">
        <v>435</v>
      </c>
      <c r="H29" s="125">
        <v>0</v>
      </c>
      <c r="I29" s="98">
        <f t="shared" ref="I29:I50" si="1">G29</f>
        <v>435</v>
      </c>
      <c r="J29" s="98">
        <v>0</v>
      </c>
      <c r="K29" s="98">
        <v>435</v>
      </c>
      <c r="L29" s="98">
        <v>0</v>
      </c>
      <c r="M29" s="98">
        <v>435</v>
      </c>
      <c r="N29" s="98">
        <v>0</v>
      </c>
      <c r="O29" s="98">
        <v>435</v>
      </c>
      <c r="P29" s="98">
        <v>0</v>
      </c>
      <c r="Q29" s="98">
        <v>435</v>
      </c>
      <c r="R29" s="98">
        <v>0</v>
      </c>
      <c r="S29" s="98">
        <v>435</v>
      </c>
      <c r="T29" s="61" t="s">
        <v>17</v>
      </c>
      <c r="U29" s="67">
        <v>44840</v>
      </c>
      <c r="V29" s="61" t="s">
        <v>46</v>
      </c>
    </row>
    <row r="30" spans="1:22" ht="47.25">
      <c r="A30" s="63" t="s">
        <v>47</v>
      </c>
      <c r="B30" s="69" t="s">
        <v>48</v>
      </c>
      <c r="C30" s="70">
        <v>400</v>
      </c>
      <c r="D30" s="70">
        <v>0</v>
      </c>
      <c r="E30" s="66">
        <v>400</v>
      </c>
      <c r="F30" s="60">
        <v>-400</v>
      </c>
      <c r="G30" s="60">
        <v>0</v>
      </c>
      <c r="H30" s="125">
        <v>0</v>
      </c>
      <c r="I30" s="98">
        <f t="shared" si="1"/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61" t="s">
        <v>17</v>
      </c>
      <c r="U30" s="67">
        <v>44756</v>
      </c>
      <c r="V30" s="61" t="s">
        <v>46</v>
      </c>
    </row>
    <row r="31" spans="1:22" ht="31.5">
      <c r="A31" s="63" t="s">
        <v>49</v>
      </c>
      <c r="B31" s="69" t="s">
        <v>50</v>
      </c>
      <c r="C31" s="70">
        <v>200</v>
      </c>
      <c r="D31" s="70">
        <v>0</v>
      </c>
      <c r="E31" s="66">
        <v>200</v>
      </c>
      <c r="F31" s="60">
        <v>-200</v>
      </c>
      <c r="G31" s="60">
        <v>0</v>
      </c>
      <c r="H31" s="125">
        <v>0</v>
      </c>
      <c r="I31" s="98">
        <f t="shared" si="1"/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61" t="s">
        <v>17</v>
      </c>
      <c r="U31" s="67">
        <v>44700</v>
      </c>
      <c r="V31" s="61" t="s">
        <v>46</v>
      </c>
    </row>
    <row r="32" spans="1:22" ht="47.25">
      <c r="A32" s="63" t="s">
        <v>51</v>
      </c>
      <c r="B32" s="69" t="s">
        <v>52</v>
      </c>
      <c r="C32" s="70">
        <v>2500</v>
      </c>
      <c r="D32" s="71">
        <v>-2452.1</v>
      </c>
      <c r="E32" s="60">
        <v>47.9</v>
      </c>
      <c r="F32" s="60">
        <v>-47.9</v>
      </c>
      <c r="G32" s="60">
        <v>0</v>
      </c>
      <c r="H32" s="125">
        <v>0</v>
      </c>
      <c r="I32" s="98">
        <f t="shared" si="1"/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61" t="s">
        <v>17</v>
      </c>
      <c r="U32" s="67">
        <v>44840</v>
      </c>
      <c r="V32" s="61" t="s">
        <v>46</v>
      </c>
    </row>
    <row r="33" spans="1:22" ht="47.25">
      <c r="A33" s="63" t="s">
        <v>53</v>
      </c>
      <c r="B33" s="69" t="s">
        <v>54</v>
      </c>
      <c r="C33" s="70">
        <v>49</v>
      </c>
      <c r="D33" s="70">
        <v>0</v>
      </c>
      <c r="E33" s="66">
        <v>49</v>
      </c>
      <c r="F33" s="60">
        <v>-49</v>
      </c>
      <c r="G33" s="60">
        <v>0</v>
      </c>
      <c r="H33" s="125">
        <v>0</v>
      </c>
      <c r="I33" s="98">
        <f t="shared" si="1"/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61" t="s">
        <v>17</v>
      </c>
      <c r="U33" s="67">
        <v>44616</v>
      </c>
      <c r="V33" s="61" t="s">
        <v>14</v>
      </c>
    </row>
    <row r="34" spans="1:22" ht="31.5">
      <c r="A34" s="63" t="s">
        <v>55</v>
      </c>
      <c r="B34" s="69" t="s">
        <v>56</v>
      </c>
      <c r="C34" s="72">
        <v>400</v>
      </c>
      <c r="D34" s="70">
        <v>0</v>
      </c>
      <c r="E34" s="66">
        <v>400</v>
      </c>
      <c r="F34" s="60">
        <v>-400</v>
      </c>
      <c r="G34" s="60">
        <v>0</v>
      </c>
      <c r="H34" s="125">
        <v>0</v>
      </c>
      <c r="I34" s="98">
        <f t="shared" si="1"/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61" t="s">
        <v>17</v>
      </c>
      <c r="U34" s="67">
        <v>44777</v>
      </c>
      <c r="V34" s="61" t="s">
        <v>14</v>
      </c>
    </row>
    <row r="35" spans="1:22" ht="47.25">
      <c r="A35" s="63" t="s">
        <v>57</v>
      </c>
      <c r="B35" s="69" t="s">
        <v>58</v>
      </c>
      <c r="C35" s="72">
        <v>200</v>
      </c>
      <c r="D35" s="70">
        <v>0</v>
      </c>
      <c r="E35" s="66">
        <v>200</v>
      </c>
      <c r="F35" s="60">
        <v>-200</v>
      </c>
      <c r="G35" s="60">
        <v>0</v>
      </c>
      <c r="H35" s="125">
        <v>0</v>
      </c>
      <c r="I35" s="98">
        <f t="shared" si="1"/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61" t="s">
        <v>17</v>
      </c>
      <c r="U35" s="67">
        <v>44707</v>
      </c>
      <c r="V35" s="61" t="s">
        <v>14</v>
      </c>
    </row>
    <row r="36" spans="1:22" ht="63">
      <c r="A36" s="63" t="s">
        <v>59</v>
      </c>
      <c r="B36" s="69" t="s">
        <v>60</v>
      </c>
      <c r="C36" s="72">
        <v>500</v>
      </c>
      <c r="D36" s="70">
        <v>0</v>
      </c>
      <c r="E36" s="66">
        <v>500</v>
      </c>
      <c r="F36" s="66">
        <v>0</v>
      </c>
      <c r="G36" s="66">
        <v>500</v>
      </c>
      <c r="H36" s="125">
        <v>0</v>
      </c>
      <c r="I36" s="98">
        <f t="shared" si="1"/>
        <v>500</v>
      </c>
      <c r="J36" s="98">
        <v>0</v>
      </c>
      <c r="K36" s="98">
        <v>500</v>
      </c>
      <c r="L36" s="98">
        <v>0</v>
      </c>
      <c r="M36" s="98">
        <v>500</v>
      </c>
      <c r="N36" s="98">
        <v>0</v>
      </c>
      <c r="O36" s="98">
        <v>500</v>
      </c>
      <c r="P36" s="98">
        <v>0</v>
      </c>
      <c r="Q36" s="98">
        <v>500</v>
      </c>
      <c r="R36" s="98">
        <v>0</v>
      </c>
      <c r="S36" s="98">
        <v>500</v>
      </c>
      <c r="T36" s="61" t="s">
        <v>17</v>
      </c>
      <c r="U36" s="67">
        <v>44840</v>
      </c>
      <c r="V36" s="61" t="s">
        <v>14</v>
      </c>
    </row>
    <row r="37" spans="1:22" ht="63">
      <c r="A37" s="63" t="s">
        <v>61</v>
      </c>
      <c r="B37" s="69" t="s">
        <v>62</v>
      </c>
      <c r="C37" s="72">
        <v>1750</v>
      </c>
      <c r="D37" s="70">
        <v>0</v>
      </c>
      <c r="E37" s="66">
        <v>1750</v>
      </c>
      <c r="F37" s="66">
        <v>0</v>
      </c>
      <c r="G37" s="66">
        <v>1750</v>
      </c>
      <c r="H37" s="125">
        <v>0</v>
      </c>
      <c r="I37" s="98">
        <f t="shared" si="1"/>
        <v>1750</v>
      </c>
      <c r="J37" s="98">
        <v>0</v>
      </c>
      <c r="K37" s="98">
        <v>1750</v>
      </c>
      <c r="L37" s="98">
        <v>0</v>
      </c>
      <c r="M37" s="98">
        <v>1750</v>
      </c>
      <c r="N37" s="98">
        <v>0</v>
      </c>
      <c r="O37" s="98">
        <v>1750</v>
      </c>
      <c r="P37" s="98">
        <v>0</v>
      </c>
      <c r="Q37" s="98">
        <v>1750</v>
      </c>
      <c r="R37" s="98">
        <v>0</v>
      </c>
      <c r="S37" s="98">
        <v>1750</v>
      </c>
      <c r="T37" s="73" t="s">
        <v>63</v>
      </c>
      <c r="U37" s="67">
        <v>44861</v>
      </c>
      <c r="V37" s="61" t="s">
        <v>14</v>
      </c>
    </row>
    <row r="38" spans="1:22" ht="78.75">
      <c r="A38" s="142" t="s">
        <v>64</v>
      </c>
      <c r="B38" s="159" t="s">
        <v>65</v>
      </c>
      <c r="C38" s="160">
        <v>1500</v>
      </c>
      <c r="D38" s="161">
        <v>0</v>
      </c>
      <c r="E38" s="60">
        <v>1500</v>
      </c>
      <c r="F38" s="60">
        <v>0</v>
      </c>
      <c r="G38" s="60">
        <v>1500</v>
      </c>
      <c r="H38" s="162">
        <v>0</v>
      </c>
      <c r="I38" s="144">
        <f t="shared" si="1"/>
        <v>1500</v>
      </c>
      <c r="J38" s="144">
        <v>0</v>
      </c>
      <c r="K38" s="144">
        <v>1500</v>
      </c>
      <c r="L38" s="144">
        <v>0</v>
      </c>
      <c r="M38" s="144">
        <v>1500</v>
      </c>
      <c r="N38" s="144">
        <v>0</v>
      </c>
      <c r="O38" s="144">
        <v>1500</v>
      </c>
      <c r="P38" s="144">
        <v>0</v>
      </c>
      <c r="Q38" s="144">
        <v>1500</v>
      </c>
      <c r="R38" s="141">
        <v>-626.548</v>
      </c>
      <c r="S38" s="141">
        <v>873.452</v>
      </c>
      <c r="T38" s="61" t="s">
        <v>17</v>
      </c>
      <c r="U38" s="67">
        <v>44826</v>
      </c>
      <c r="V38" s="61" t="s">
        <v>46</v>
      </c>
    </row>
    <row r="39" spans="1:22" ht="47.25">
      <c r="A39" s="142" t="s">
        <v>66</v>
      </c>
      <c r="B39" s="159" t="s">
        <v>67</v>
      </c>
      <c r="C39" s="72">
        <v>1600</v>
      </c>
      <c r="D39" s="70">
        <v>0</v>
      </c>
      <c r="E39" s="74">
        <v>1600</v>
      </c>
      <c r="F39" s="74">
        <v>0</v>
      </c>
      <c r="G39" s="74">
        <v>1600</v>
      </c>
      <c r="H39" s="125">
        <v>0</v>
      </c>
      <c r="I39" s="98">
        <f t="shared" si="1"/>
        <v>1600</v>
      </c>
      <c r="J39" s="133">
        <v>-1236</v>
      </c>
      <c r="K39" s="133">
        <v>364</v>
      </c>
      <c r="L39" s="134">
        <v>0</v>
      </c>
      <c r="M39" s="134">
        <v>364</v>
      </c>
      <c r="N39" s="134">
        <v>0</v>
      </c>
      <c r="O39" s="134">
        <v>364</v>
      </c>
      <c r="P39" s="134">
        <v>0</v>
      </c>
      <c r="Q39" s="134">
        <v>364</v>
      </c>
      <c r="R39" s="141">
        <v>-364</v>
      </c>
      <c r="S39" s="141">
        <v>0</v>
      </c>
      <c r="T39" s="61" t="s">
        <v>17</v>
      </c>
      <c r="U39" s="67">
        <v>44854</v>
      </c>
      <c r="V39" s="61" t="s">
        <v>14</v>
      </c>
    </row>
    <row r="40" spans="1:22" ht="78.75">
      <c r="A40" s="63" t="s">
        <v>68</v>
      </c>
      <c r="B40" s="75" t="s">
        <v>128</v>
      </c>
      <c r="C40" s="76">
        <v>123.625</v>
      </c>
      <c r="D40" s="77">
        <v>0</v>
      </c>
      <c r="E40" s="66">
        <v>123.625</v>
      </c>
      <c r="F40" s="66">
        <v>0</v>
      </c>
      <c r="G40" s="66">
        <v>123.625</v>
      </c>
      <c r="H40" s="125">
        <v>0</v>
      </c>
      <c r="I40" s="98">
        <f t="shared" si="1"/>
        <v>123.625</v>
      </c>
      <c r="J40" s="98">
        <v>0</v>
      </c>
      <c r="K40" s="98">
        <v>123.625</v>
      </c>
      <c r="L40" s="98">
        <v>0</v>
      </c>
      <c r="M40" s="98">
        <v>123.625</v>
      </c>
      <c r="N40" s="98">
        <v>0</v>
      </c>
      <c r="O40" s="98">
        <v>123.625</v>
      </c>
      <c r="P40" s="98">
        <v>0</v>
      </c>
      <c r="Q40" s="98">
        <v>123.625</v>
      </c>
      <c r="R40" s="98">
        <v>0</v>
      </c>
      <c r="S40" s="98">
        <v>123.625</v>
      </c>
      <c r="T40" s="61" t="s">
        <v>17</v>
      </c>
      <c r="U40" s="67">
        <v>44707</v>
      </c>
      <c r="V40" s="61" t="s">
        <v>14</v>
      </c>
    </row>
    <row r="41" spans="1:22" ht="78.75">
      <c r="A41" s="63" t="s">
        <v>70</v>
      </c>
      <c r="B41" s="75" t="s">
        <v>129</v>
      </c>
      <c r="C41" s="76">
        <v>542.18100000000004</v>
      </c>
      <c r="D41" s="77">
        <v>0</v>
      </c>
      <c r="E41" s="66">
        <v>542.18100000000004</v>
      </c>
      <c r="F41" s="66">
        <v>0</v>
      </c>
      <c r="G41" s="66">
        <v>542.18100000000004</v>
      </c>
      <c r="H41" s="125">
        <v>0</v>
      </c>
      <c r="I41" s="98">
        <f t="shared" si="1"/>
        <v>542.18100000000004</v>
      </c>
      <c r="J41" s="98">
        <v>0</v>
      </c>
      <c r="K41" s="98">
        <v>542.18100000000004</v>
      </c>
      <c r="L41" s="98">
        <v>0</v>
      </c>
      <c r="M41" s="98">
        <v>542.18100000000004</v>
      </c>
      <c r="N41" s="98">
        <v>0</v>
      </c>
      <c r="O41" s="98">
        <v>542.18100000000004</v>
      </c>
      <c r="P41" s="98">
        <v>0</v>
      </c>
      <c r="Q41" s="98">
        <v>542.18100000000004</v>
      </c>
      <c r="R41" s="98">
        <v>0</v>
      </c>
      <c r="S41" s="98">
        <v>542.18100000000004</v>
      </c>
      <c r="T41" s="61" t="s">
        <v>17</v>
      </c>
      <c r="U41" s="67">
        <v>44721</v>
      </c>
      <c r="V41" s="61" t="s">
        <v>14</v>
      </c>
    </row>
    <row r="42" spans="1:22" ht="47.25">
      <c r="A42" s="63" t="s">
        <v>72</v>
      </c>
      <c r="B42" s="69" t="s">
        <v>130</v>
      </c>
      <c r="C42" s="72">
        <v>256.73399999999998</v>
      </c>
      <c r="D42" s="70">
        <v>0</v>
      </c>
      <c r="E42" s="74">
        <v>256.73399999999998</v>
      </c>
      <c r="F42" s="74">
        <v>0</v>
      </c>
      <c r="G42" s="74">
        <v>256.73399999999998</v>
      </c>
      <c r="H42" s="125">
        <v>0</v>
      </c>
      <c r="I42" s="98">
        <f t="shared" si="1"/>
        <v>256.73399999999998</v>
      </c>
      <c r="J42" s="98">
        <v>0</v>
      </c>
      <c r="K42" s="98">
        <v>256.73399999999998</v>
      </c>
      <c r="L42" s="98">
        <v>0</v>
      </c>
      <c r="M42" s="98">
        <v>256.73399999999998</v>
      </c>
      <c r="N42" s="98">
        <v>0</v>
      </c>
      <c r="O42" s="98">
        <v>256.73399999999998</v>
      </c>
      <c r="P42" s="98">
        <v>0</v>
      </c>
      <c r="Q42" s="98">
        <v>256.73399999999998</v>
      </c>
      <c r="R42" s="98">
        <v>0</v>
      </c>
      <c r="S42" s="98">
        <v>256.73399999999998</v>
      </c>
      <c r="T42" s="61" t="s">
        <v>17</v>
      </c>
      <c r="U42" s="67">
        <v>44693</v>
      </c>
      <c r="V42" s="61" t="s">
        <v>14</v>
      </c>
    </row>
    <row r="43" spans="1:22" ht="63">
      <c r="A43" s="142" t="s">
        <v>74</v>
      </c>
      <c r="B43" s="159" t="s">
        <v>131</v>
      </c>
      <c r="C43" s="72">
        <v>332.87099999999998</v>
      </c>
      <c r="D43" s="70">
        <v>0</v>
      </c>
      <c r="E43" s="74">
        <v>332.87099999999998</v>
      </c>
      <c r="F43" s="74">
        <v>0</v>
      </c>
      <c r="G43" s="74">
        <v>332.87099999999998</v>
      </c>
      <c r="H43" s="125">
        <v>0</v>
      </c>
      <c r="I43" s="98">
        <f t="shared" si="1"/>
        <v>332.87099999999998</v>
      </c>
      <c r="J43" s="98">
        <v>0</v>
      </c>
      <c r="K43" s="98">
        <v>332.87099999999998</v>
      </c>
      <c r="L43" s="98">
        <v>0</v>
      </c>
      <c r="M43" s="98">
        <v>332.87099999999998</v>
      </c>
      <c r="N43" s="98">
        <v>0</v>
      </c>
      <c r="O43" s="98">
        <v>332.87099999999998</v>
      </c>
      <c r="P43" s="98">
        <v>0</v>
      </c>
      <c r="Q43" s="98">
        <v>332.87099999999998</v>
      </c>
      <c r="R43" s="141">
        <v>-64</v>
      </c>
      <c r="S43" s="141">
        <v>268.87099999999998</v>
      </c>
      <c r="T43" s="61" t="s">
        <v>17</v>
      </c>
      <c r="U43" s="67">
        <v>44727</v>
      </c>
      <c r="V43" s="61" t="s">
        <v>14</v>
      </c>
    </row>
    <row r="44" spans="1:22" ht="47.25">
      <c r="A44" s="142" t="s">
        <v>77</v>
      </c>
      <c r="B44" s="159" t="s">
        <v>132</v>
      </c>
      <c r="C44" s="72">
        <v>175.04300000000001</v>
      </c>
      <c r="D44" s="70">
        <v>0</v>
      </c>
      <c r="E44" s="74">
        <v>175.04300000000001</v>
      </c>
      <c r="F44" s="74">
        <v>0</v>
      </c>
      <c r="G44" s="74">
        <v>175.04300000000001</v>
      </c>
      <c r="H44" s="125">
        <v>0</v>
      </c>
      <c r="I44" s="98">
        <f t="shared" si="1"/>
        <v>175.04300000000001</v>
      </c>
      <c r="J44" s="98">
        <v>0</v>
      </c>
      <c r="K44" s="98">
        <v>175.04300000000001</v>
      </c>
      <c r="L44" s="98">
        <v>0</v>
      </c>
      <c r="M44" s="98">
        <v>175.04300000000001</v>
      </c>
      <c r="N44" s="98">
        <v>0</v>
      </c>
      <c r="O44" s="98">
        <v>175.04300000000001</v>
      </c>
      <c r="P44" s="98">
        <v>0</v>
      </c>
      <c r="Q44" s="98">
        <v>175.04300000000001</v>
      </c>
      <c r="R44" s="141">
        <v>-24</v>
      </c>
      <c r="S44" s="141">
        <v>151.04300000000001</v>
      </c>
      <c r="T44" s="61" t="s">
        <v>17</v>
      </c>
      <c r="U44" s="67">
        <v>44756</v>
      </c>
      <c r="V44" s="61" t="s">
        <v>14</v>
      </c>
    </row>
    <row r="45" spans="1:22" ht="47.25">
      <c r="A45" s="63" t="s">
        <v>79</v>
      </c>
      <c r="B45" s="69" t="s">
        <v>80</v>
      </c>
      <c r="C45" s="72">
        <v>300</v>
      </c>
      <c r="D45" s="70">
        <v>0</v>
      </c>
      <c r="E45" s="66">
        <v>300</v>
      </c>
      <c r="F45" s="66">
        <v>0</v>
      </c>
      <c r="G45" s="66">
        <v>300</v>
      </c>
      <c r="H45" s="125">
        <v>0</v>
      </c>
      <c r="I45" s="98">
        <f t="shared" si="1"/>
        <v>300</v>
      </c>
      <c r="J45" s="98">
        <v>0</v>
      </c>
      <c r="K45" s="98">
        <v>300</v>
      </c>
      <c r="L45" s="98">
        <v>0</v>
      </c>
      <c r="M45" s="98">
        <v>300</v>
      </c>
      <c r="N45" s="98">
        <v>0</v>
      </c>
      <c r="O45" s="98">
        <v>300</v>
      </c>
      <c r="P45" s="98">
        <v>0</v>
      </c>
      <c r="Q45" s="98">
        <v>300</v>
      </c>
      <c r="R45" s="98">
        <v>0</v>
      </c>
      <c r="S45" s="98">
        <v>300</v>
      </c>
      <c r="T45" s="61" t="s">
        <v>17</v>
      </c>
      <c r="U45" s="67">
        <v>44791</v>
      </c>
      <c r="V45" s="61" t="s">
        <v>81</v>
      </c>
    </row>
    <row r="46" spans="1:22" ht="47.25">
      <c r="A46" s="142" t="s">
        <v>82</v>
      </c>
      <c r="B46" s="159" t="s">
        <v>83</v>
      </c>
      <c r="C46" s="72">
        <v>140.69999999999999</v>
      </c>
      <c r="D46" s="70">
        <v>0</v>
      </c>
      <c r="E46" s="66">
        <v>140.69999999999999</v>
      </c>
      <c r="F46" s="66">
        <v>0</v>
      </c>
      <c r="G46" s="66">
        <v>140.69999999999999</v>
      </c>
      <c r="H46" s="125">
        <v>0</v>
      </c>
      <c r="I46" s="98">
        <f t="shared" si="1"/>
        <v>140.69999999999999</v>
      </c>
      <c r="J46" s="98">
        <v>0</v>
      </c>
      <c r="K46" s="98">
        <v>140.69999999999999</v>
      </c>
      <c r="L46" s="98">
        <v>0</v>
      </c>
      <c r="M46" s="98">
        <v>140.69999999999999</v>
      </c>
      <c r="N46" s="98">
        <v>0</v>
      </c>
      <c r="O46" s="98">
        <v>140.69999999999999</v>
      </c>
      <c r="P46" s="98">
        <v>0</v>
      </c>
      <c r="Q46" s="98">
        <v>140.69999999999999</v>
      </c>
      <c r="R46" s="141">
        <v>-112</v>
      </c>
      <c r="S46" s="141">
        <v>28.7</v>
      </c>
      <c r="T46" s="61" t="s">
        <v>17</v>
      </c>
      <c r="U46" s="67">
        <v>44756</v>
      </c>
      <c r="V46" s="61" t="s">
        <v>14</v>
      </c>
    </row>
    <row r="47" spans="1:22" ht="63">
      <c r="A47" s="63" t="s">
        <v>84</v>
      </c>
      <c r="B47" s="69" t="s">
        <v>85</v>
      </c>
      <c r="C47" s="72">
        <v>350</v>
      </c>
      <c r="D47" s="70">
        <v>0</v>
      </c>
      <c r="E47" s="66">
        <v>350</v>
      </c>
      <c r="F47" s="66">
        <v>0</v>
      </c>
      <c r="G47" s="66">
        <v>350</v>
      </c>
      <c r="H47" s="125">
        <v>0</v>
      </c>
      <c r="I47" s="98">
        <f t="shared" si="1"/>
        <v>350</v>
      </c>
      <c r="J47" s="98">
        <v>0</v>
      </c>
      <c r="K47" s="98">
        <v>350</v>
      </c>
      <c r="L47" s="98">
        <v>0</v>
      </c>
      <c r="M47" s="98">
        <v>350</v>
      </c>
      <c r="N47" s="98">
        <v>0</v>
      </c>
      <c r="O47" s="98">
        <v>350</v>
      </c>
      <c r="P47" s="98">
        <v>0</v>
      </c>
      <c r="Q47" s="98">
        <v>350</v>
      </c>
      <c r="R47" s="98">
        <v>0</v>
      </c>
      <c r="S47" s="98">
        <v>350</v>
      </c>
      <c r="T47" s="61" t="s">
        <v>17</v>
      </c>
      <c r="U47" s="67">
        <v>44668</v>
      </c>
      <c r="V47" s="61" t="s">
        <v>14</v>
      </c>
    </row>
    <row r="48" spans="1:22" ht="63">
      <c r="A48" s="63" t="s">
        <v>133</v>
      </c>
      <c r="B48" s="69" t="s">
        <v>85</v>
      </c>
      <c r="C48" s="69"/>
      <c r="D48" s="69"/>
      <c r="E48" s="60">
        <v>1079.3085799999999</v>
      </c>
      <c r="F48" s="66">
        <v>0</v>
      </c>
      <c r="G48" s="66">
        <v>1079.309</v>
      </c>
      <c r="H48" s="125">
        <v>0</v>
      </c>
      <c r="I48" s="98">
        <f t="shared" si="1"/>
        <v>1079.309</v>
      </c>
      <c r="J48" s="98">
        <v>0</v>
      </c>
      <c r="K48" s="98">
        <v>1079.309</v>
      </c>
      <c r="L48" s="98">
        <v>0</v>
      </c>
      <c r="M48" s="98">
        <v>1079.309</v>
      </c>
      <c r="N48" s="98">
        <v>0</v>
      </c>
      <c r="O48" s="98">
        <v>1079.309</v>
      </c>
      <c r="P48" s="98">
        <v>0</v>
      </c>
      <c r="Q48" s="98">
        <v>1079.309</v>
      </c>
      <c r="R48" s="98">
        <v>0</v>
      </c>
      <c r="S48" s="98">
        <v>1079.309</v>
      </c>
      <c r="T48" s="73" t="s">
        <v>134</v>
      </c>
      <c r="U48" s="67">
        <v>44668</v>
      </c>
      <c r="V48" s="61" t="s">
        <v>14</v>
      </c>
    </row>
    <row r="49" spans="1:22" ht="63">
      <c r="A49" s="63" t="s">
        <v>135</v>
      </c>
      <c r="B49" s="69" t="s">
        <v>136</v>
      </c>
      <c r="C49" s="69"/>
      <c r="D49" s="69"/>
      <c r="E49" s="60">
        <v>57.323999999999998</v>
      </c>
      <c r="F49" s="66">
        <v>0</v>
      </c>
      <c r="G49" s="66">
        <v>57.323999999999998</v>
      </c>
      <c r="H49" s="125">
        <v>0</v>
      </c>
      <c r="I49" s="98">
        <f t="shared" si="1"/>
        <v>57.323999999999998</v>
      </c>
      <c r="J49" s="98">
        <v>0</v>
      </c>
      <c r="K49" s="98">
        <v>57.323999999999998</v>
      </c>
      <c r="L49" s="98">
        <v>0</v>
      </c>
      <c r="M49" s="98">
        <v>57.323999999999998</v>
      </c>
      <c r="N49" s="98">
        <v>0</v>
      </c>
      <c r="O49" s="98">
        <v>57.323999999999998</v>
      </c>
      <c r="P49" s="98">
        <v>0</v>
      </c>
      <c r="Q49" s="98">
        <v>57.323999999999998</v>
      </c>
      <c r="R49" s="98">
        <v>0</v>
      </c>
      <c r="S49" s="98">
        <v>57.323999999999998</v>
      </c>
      <c r="T49" s="61" t="s">
        <v>17</v>
      </c>
      <c r="U49" s="67">
        <v>44652</v>
      </c>
      <c r="V49" s="61" t="s">
        <v>137</v>
      </c>
    </row>
    <row r="50" spans="1:22" ht="15.75">
      <c r="A50" s="56"/>
      <c r="B50" s="78" t="s">
        <v>86</v>
      </c>
      <c r="C50" s="86">
        <f>SUM(C29:C49)</f>
        <v>11920.154</v>
      </c>
      <c r="D50" s="78"/>
      <c r="E50" s="60">
        <f>SUM(E29:E49)</f>
        <v>10604.686580000001</v>
      </c>
      <c r="F50" s="60"/>
      <c r="G50" s="60">
        <v>9142.7870000000003</v>
      </c>
      <c r="H50" s="125"/>
      <c r="I50" s="98">
        <f t="shared" si="1"/>
        <v>9142.7870000000003</v>
      </c>
      <c r="J50" s="98"/>
      <c r="K50" s="133">
        <f>SUM(K29:K49)</f>
        <v>7906.7870000000003</v>
      </c>
      <c r="L50" s="127"/>
      <c r="M50" s="134">
        <f>SUM(M29:M49)</f>
        <v>7906.7870000000003</v>
      </c>
      <c r="N50" s="134"/>
      <c r="O50" s="98">
        <f>SUM(O29:O49)</f>
        <v>7906.7870000000003</v>
      </c>
      <c r="P50" s="98"/>
      <c r="Q50" s="98">
        <f>SUM(Q29:Q49)</f>
        <v>7906.7870000000003</v>
      </c>
      <c r="R50" s="98"/>
      <c r="S50" s="141">
        <f>SUM(S29:S49)</f>
        <v>6716.2389999999996</v>
      </c>
      <c r="T50" s="61"/>
      <c r="U50" s="79"/>
      <c r="V50" s="62"/>
    </row>
    <row r="51" spans="1:22" ht="15.75">
      <c r="A51" s="56"/>
      <c r="B51" s="78" t="s">
        <v>127</v>
      </c>
      <c r="C51" s="80"/>
      <c r="D51" s="80"/>
      <c r="E51" s="81">
        <v>-1315.4670000000001</v>
      </c>
      <c r="F51" s="82"/>
      <c r="G51" s="60">
        <v>-1461.9</v>
      </c>
      <c r="H51" s="125"/>
      <c r="I51" s="98">
        <v>0</v>
      </c>
      <c r="J51" s="126"/>
      <c r="K51" s="133">
        <v>-1236</v>
      </c>
      <c r="L51" s="127"/>
      <c r="M51" s="134">
        <v>0</v>
      </c>
      <c r="N51" s="134">
        <v>0</v>
      </c>
      <c r="O51" s="141"/>
      <c r="P51" s="141"/>
      <c r="Q51" s="141"/>
      <c r="R51" s="141">
        <f>SUM(R29:R49)</f>
        <v>-1190.548</v>
      </c>
      <c r="S51" s="141"/>
      <c r="T51" s="61"/>
      <c r="U51" s="79"/>
      <c r="V51" s="62"/>
    </row>
    <row r="52" spans="1:22" ht="15.75">
      <c r="A52" s="56" t="s">
        <v>87</v>
      </c>
      <c r="B52" s="78" t="s">
        <v>88</v>
      </c>
      <c r="C52" s="78"/>
      <c r="D52" s="78"/>
      <c r="E52" s="59"/>
      <c r="F52" s="59"/>
      <c r="G52" s="59"/>
      <c r="H52" s="125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61"/>
      <c r="U52" s="79"/>
      <c r="V52" s="62"/>
    </row>
    <row r="53" spans="1:22" ht="47.25">
      <c r="A53" s="63" t="s">
        <v>89</v>
      </c>
      <c r="B53" s="69" t="s">
        <v>90</v>
      </c>
      <c r="C53" s="70">
        <v>1300</v>
      </c>
      <c r="D53" s="70">
        <v>-1300</v>
      </c>
      <c r="E53" s="66">
        <v>0</v>
      </c>
      <c r="F53" s="66">
        <v>0</v>
      </c>
      <c r="G53" s="66">
        <v>0</v>
      </c>
      <c r="H53" s="125">
        <v>0</v>
      </c>
      <c r="I53" s="98">
        <f t="shared" ref="I53:I70" si="2">G53</f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61" t="s">
        <v>17</v>
      </c>
      <c r="U53" s="67">
        <v>44854</v>
      </c>
      <c r="V53" s="73" t="s">
        <v>91</v>
      </c>
    </row>
    <row r="54" spans="1:22" ht="94.5">
      <c r="A54" s="63" t="s">
        <v>138</v>
      </c>
      <c r="B54" s="69" t="s">
        <v>182</v>
      </c>
      <c r="C54" s="69"/>
      <c r="D54" s="69"/>
      <c r="E54" s="60">
        <v>1300</v>
      </c>
      <c r="F54" s="66">
        <v>0</v>
      </c>
      <c r="G54" s="66">
        <v>1300</v>
      </c>
      <c r="H54" s="125">
        <v>0</v>
      </c>
      <c r="I54" s="98">
        <f t="shared" si="2"/>
        <v>1300</v>
      </c>
      <c r="J54" s="98">
        <v>0</v>
      </c>
      <c r="K54" s="98">
        <v>1300</v>
      </c>
      <c r="L54" s="98">
        <v>0</v>
      </c>
      <c r="M54" s="98">
        <v>1300</v>
      </c>
      <c r="N54" s="98">
        <v>0</v>
      </c>
      <c r="O54" s="98">
        <v>1300</v>
      </c>
      <c r="P54" s="98">
        <v>0</v>
      </c>
      <c r="Q54" s="98">
        <v>1300</v>
      </c>
      <c r="R54" s="98">
        <v>0</v>
      </c>
      <c r="S54" s="98">
        <v>1300</v>
      </c>
      <c r="T54" s="61" t="s">
        <v>17</v>
      </c>
      <c r="U54" s="67">
        <v>44854</v>
      </c>
      <c r="V54" s="73" t="s">
        <v>91</v>
      </c>
    </row>
    <row r="55" spans="1:22" ht="31.5">
      <c r="A55" s="63" t="s">
        <v>92</v>
      </c>
      <c r="B55" s="69" t="s">
        <v>93</v>
      </c>
      <c r="C55" s="70">
        <v>300</v>
      </c>
      <c r="D55" s="65">
        <v>0</v>
      </c>
      <c r="E55" s="66">
        <v>300</v>
      </c>
      <c r="F55" s="66">
        <v>0</v>
      </c>
      <c r="G55" s="66">
        <v>300</v>
      </c>
      <c r="H55" s="125">
        <v>0</v>
      </c>
      <c r="I55" s="98">
        <f t="shared" si="2"/>
        <v>300</v>
      </c>
      <c r="J55" s="133">
        <v>-300</v>
      </c>
      <c r="K55" s="133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61" t="s">
        <v>17</v>
      </c>
      <c r="U55" s="67">
        <v>44784</v>
      </c>
      <c r="V55" s="73" t="s">
        <v>94</v>
      </c>
    </row>
    <row r="56" spans="1:22" ht="78.75">
      <c r="A56" s="63" t="s">
        <v>95</v>
      </c>
      <c r="B56" s="75" t="s">
        <v>96</v>
      </c>
      <c r="C56" s="77">
        <v>450</v>
      </c>
      <c r="D56" s="83">
        <v>0</v>
      </c>
      <c r="E56" s="66">
        <v>450</v>
      </c>
      <c r="F56" s="66">
        <v>0</v>
      </c>
      <c r="G56" s="66">
        <v>450</v>
      </c>
      <c r="H56" s="125">
        <v>0</v>
      </c>
      <c r="I56" s="98">
        <f t="shared" si="2"/>
        <v>450</v>
      </c>
      <c r="J56" s="133">
        <v>-450</v>
      </c>
      <c r="K56" s="133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61" t="s">
        <v>17</v>
      </c>
      <c r="U56" s="67">
        <v>44791</v>
      </c>
      <c r="V56" s="73" t="s">
        <v>94</v>
      </c>
    </row>
    <row r="57" spans="1:22" ht="63">
      <c r="A57" s="63" t="s">
        <v>140</v>
      </c>
      <c r="B57" s="75" t="s">
        <v>141</v>
      </c>
      <c r="C57" s="77"/>
      <c r="D57" s="83"/>
      <c r="E57" s="60">
        <v>49</v>
      </c>
      <c r="F57" s="81">
        <v>0</v>
      </c>
      <c r="G57" s="81">
        <v>49</v>
      </c>
      <c r="H57" s="125">
        <v>0</v>
      </c>
      <c r="I57" s="98">
        <f t="shared" si="2"/>
        <v>49</v>
      </c>
      <c r="J57" s="98">
        <v>0</v>
      </c>
      <c r="K57" s="98">
        <v>49</v>
      </c>
      <c r="L57" s="98">
        <v>0</v>
      </c>
      <c r="M57" s="98">
        <v>49</v>
      </c>
      <c r="N57" s="98">
        <v>0</v>
      </c>
      <c r="O57" s="98">
        <v>49</v>
      </c>
      <c r="P57" s="98">
        <v>0</v>
      </c>
      <c r="Q57" s="98">
        <v>49</v>
      </c>
      <c r="R57" s="98">
        <v>0</v>
      </c>
      <c r="S57" s="98">
        <v>49</v>
      </c>
      <c r="T57" s="61" t="s">
        <v>17</v>
      </c>
      <c r="U57" s="67">
        <v>44679</v>
      </c>
      <c r="V57" s="73" t="s">
        <v>94</v>
      </c>
    </row>
    <row r="58" spans="1:22" ht="47.25">
      <c r="A58" s="142" t="s">
        <v>169</v>
      </c>
      <c r="B58" s="143" t="s">
        <v>170</v>
      </c>
      <c r="C58" s="77"/>
      <c r="D58" s="83"/>
      <c r="E58" s="60"/>
      <c r="F58" s="81"/>
      <c r="G58" s="81"/>
      <c r="H58" s="125"/>
      <c r="I58" s="98"/>
      <c r="J58" s="98"/>
      <c r="K58" s="98"/>
      <c r="L58" s="98"/>
      <c r="M58" s="98"/>
      <c r="N58" s="144">
        <v>186</v>
      </c>
      <c r="O58" s="144">
        <v>186</v>
      </c>
      <c r="P58" s="98">
        <v>0</v>
      </c>
      <c r="Q58" s="98">
        <v>186</v>
      </c>
      <c r="R58" s="141">
        <f>9</f>
        <v>9</v>
      </c>
      <c r="S58" s="141">
        <v>195</v>
      </c>
      <c r="T58" s="61" t="s">
        <v>17</v>
      </c>
      <c r="U58" s="67">
        <v>44917</v>
      </c>
      <c r="V58" s="73" t="s">
        <v>94</v>
      </c>
    </row>
    <row r="59" spans="1:22" ht="63">
      <c r="A59" s="63" t="s">
        <v>97</v>
      </c>
      <c r="B59" s="69" t="s">
        <v>98</v>
      </c>
      <c r="C59" s="70">
        <v>318.10000000000002</v>
      </c>
      <c r="D59" s="85">
        <v>-318.10000000000002</v>
      </c>
      <c r="E59" s="60">
        <v>0</v>
      </c>
      <c r="F59" s="66">
        <v>0</v>
      </c>
      <c r="G59" s="66">
        <v>0</v>
      </c>
      <c r="H59" s="125">
        <v>0</v>
      </c>
      <c r="I59" s="98">
        <f t="shared" si="2"/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61" t="s">
        <v>17</v>
      </c>
      <c r="U59" s="67">
        <v>44791</v>
      </c>
      <c r="V59" s="73" t="s">
        <v>99</v>
      </c>
    </row>
    <row r="60" spans="1:22" ht="78.75">
      <c r="A60" s="63" t="s">
        <v>100</v>
      </c>
      <c r="B60" s="69" t="s">
        <v>101</v>
      </c>
      <c r="C60" s="70">
        <v>211.60599999999999</v>
      </c>
      <c r="D60" s="65">
        <v>0</v>
      </c>
      <c r="E60" s="66">
        <v>211.60599999999999</v>
      </c>
      <c r="F60" s="66">
        <v>0</v>
      </c>
      <c r="G60" s="66">
        <v>211.60599999999999</v>
      </c>
      <c r="H60" s="125">
        <v>0</v>
      </c>
      <c r="I60" s="98">
        <f t="shared" si="2"/>
        <v>211.60599999999999</v>
      </c>
      <c r="J60" s="98">
        <v>0</v>
      </c>
      <c r="K60" s="98">
        <v>211.60599999999999</v>
      </c>
      <c r="L60" s="98">
        <v>0</v>
      </c>
      <c r="M60" s="98">
        <v>211.60599999999999</v>
      </c>
      <c r="N60" s="98">
        <v>0</v>
      </c>
      <c r="O60" s="98">
        <v>211.60599999999999</v>
      </c>
      <c r="P60" s="98">
        <v>0</v>
      </c>
      <c r="Q60" s="98">
        <v>211.60599999999999</v>
      </c>
      <c r="R60" s="98">
        <v>0</v>
      </c>
      <c r="S60" s="98">
        <v>211.60599999999999</v>
      </c>
      <c r="T60" s="61" t="s">
        <v>17</v>
      </c>
      <c r="U60" s="67">
        <v>44644</v>
      </c>
      <c r="V60" s="73" t="s">
        <v>94</v>
      </c>
    </row>
    <row r="61" spans="1:22" ht="47.25">
      <c r="A61" s="63" t="s">
        <v>102</v>
      </c>
      <c r="B61" s="69" t="s">
        <v>103</v>
      </c>
      <c r="C61" s="70">
        <v>523.82600000000002</v>
      </c>
      <c r="D61" s="65">
        <v>0</v>
      </c>
      <c r="E61" s="66">
        <v>523.82600000000002</v>
      </c>
      <c r="F61" s="66">
        <v>0</v>
      </c>
      <c r="G61" s="66">
        <v>523.82600000000002</v>
      </c>
      <c r="H61" s="125">
        <v>0</v>
      </c>
      <c r="I61" s="98">
        <f t="shared" si="2"/>
        <v>523.82600000000002</v>
      </c>
      <c r="J61" s="98">
        <v>0</v>
      </c>
      <c r="K61" s="98">
        <v>523.82600000000002</v>
      </c>
      <c r="L61" s="98">
        <v>0</v>
      </c>
      <c r="M61" s="98">
        <v>523.82600000000002</v>
      </c>
      <c r="N61" s="98">
        <v>0</v>
      </c>
      <c r="O61" s="98">
        <v>523.82600000000002</v>
      </c>
      <c r="P61" s="98">
        <v>0</v>
      </c>
      <c r="Q61" s="98">
        <v>523.82600000000002</v>
      </c>
      <c r="R61" s="98">
        <v>0</v>
      </c>
      <c r="S61" s="98">
        <v>523.82600000000002</v>
      </c>
      <c r="T61" s="61" t="s">
        <v>17</v>
      </c>
      <c r="U61" s="67">
        <v>44672</v>
      </c>
      <c r="V61" s="73" t="s">
        <v>94</v>
      </c>
    </row>
    <row r="62" spans="1:22" ht="15.75">
      <c r="A62" s="56" t="s">
        <v>104</v>
      </c>
      <c r="B62" s="78" t="s">
        <v>105</v>
      </c>
      <c r="C62" s="86">
        <v>459.22800000000001</v>
      </c>
      <c r="D62" s="58">
        <v>0</v>
      </c>
      <c r="E62" s="135">
        <f>E63+E64+E65+E66+E67</f>
        <v>459.22800000000001</v>
      </c>
      <c r="F62" s="60">
        <v>-459.22800000000001</v>
      </c>
      <c r="G62" s="60">
        <v>0</v>
      </c>
      <c r="H62" s="125">
        <v>0</v>
      </c>
      <c r="I62" s="98">
        <f t="shared" si="2"/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87"/>
      <c r="U62" s="79"/>
      <c r="V62" s="52"/>
    </row>
    <row r="63" spans="1:22" ht="31.5">
      <c r="A63" s="63" t="s">
        <v>106</v>
      </c>
      <c r="B63" s="69" t="s">
        <v>107</v>
      </c>
      <c r="C63" s="70">
        <v>100</v>
      </c>
      <c r="D63" s="65">
        <v>0</v>
      </c>
      <c r="E63" s="66">
        <v>100</v>
      </c>
      <c r="F63" s="60">
        <v>-100</v>
      </c>
      <c r="G63" s="60">
        <v>0</v>
      </c>
      <c r="H63" s="125">
        <v>0</v>
      </c>
      <c r="I63" s="98">
        <f t="shared" si="2"/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61" t="s">
        <v>17</v>
      </c>
      <c r="U63" s="67">
        <v>44693</v>
      </c>
      <c r="V63" s="73" t="s">
        <v>108</v>
      </c>
    </row>
    <row r="64" spans="1:22" ht="47.25">
      <c r="A64" s="63" t="s">
        <v>109</v>
      </c>
      <c r="B64" s="69" t="s">
        <v>110</v>
      </c>
      <c r="C64" s="70">
        <v>99.16</v>
      </c>
      <c r="D64" s="65">
        <v>0</v>
      </c>
      <c r="E64" s="66">
        <v>99.16</v>
      </c>
      <c r="F64" s="60">
        <v>-99.16</v>
      </c>
      <c r="G64" s="60">
        <v>0</v>
      </c>
      <c r="H64" s="125">
        <v>0</v>
      </c>
      <c r="I64" s="98">
        <f t="shared" si="2"/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61" t="s">
        <v>17</v>
      </c>
      <c r="U64" s="67">
        <v>44693</v>
      </c>
      <c r="V64" s="73" t="s">
        <v>94</v>
      </c>
    </row>
    <row r="65" spans="1:22" ht="47.25">
      <c r="A65" s="88" t="s">
        <v>111</v>
      </c>
      <c r="B65" s="89" t="s">
        <v>112</v>
      </c>
      <c r="C65" s="90">
        <v>99.468000000000004</v>
      </c>
      <c r="D65" s="91">
        <v>0</v>
      </c>
      <c r="E65" s="66">
        <v>99.468000000000004</v>
      </c>
      <c r="F65" s="60">
        <v>-99.468000000000004</v>
      </c>
      <c r="G65" s="60">
        <v>0</v>
      </c>
      <c r="H65" s="125">
        <v>0</v>
      </c>
      <c r="I65" s="98">
        <f t="shared" si="2"/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61" t="s">
        <v>17</v>
      </c>
      <c r="U65" s="67">
        <v>44693</v>
      </c>
      <c r="V65" s="73" t="s">
        <v>94</v>
      </c>
    </row>
    <row r="66" spans="1:22" ht="31.5">
      <c r="A66" s="63" t="s">
        <v>113</v>
      </c>
      <c r="B66" s="69" t="s">
        <v>114</v>
      </c>
      <c r="C66" s="92">
        <v>100</v>
      </c>
      <c r="D66" s="65">
        <v>0</v>
      </c>
      <c r="E66" s="93">
        <v>100</v>
      </c>
      <c r="F66" s="94">
        <v>-100</v>
      </c>
      <c r="G66" s="94">
        <v>0</v>
      </c>
      <c r="H66" s="125">
        <v>0</v>
      </c>
      <c r="I66" s="98">
        <f t="shared" si="2"/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61" t="s">
        <v>17</v>
      </c>
      <c r="U66" s="67">
        <v>44693</v>
      </c>
      <c r="V66" s="73" t="s">
        <v>94</v>
      </c>
    </row>
    <row r="67" spans="1:22" ht="47.25">
      <c r="A67" s="95" t="s">
        <v>115</v>
      </c>
      <c r="B67" s="96" t="s">
        <v>116</v>
      </c>
      <c r="C67" s="97">
        <v>60.6</v>
      </c>
      <c r="D67" s="98">
        <v>0</v>
      </c>
      <c r="E67" s="99">
        <v>60.6</v>
      </c>
      <c r="F67" s="100">
        <v>-60.6</v>
      </c>
      <c r="G67" s="100">
        <v>0</v>
      </c>
      <c r="H67" s="125">
        <v>0</v>
      </c>
      <c r="I67" s="98">
        <f t="shared" si="2"/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101" t="s">
        <v>17</v>
      </c>
      <c r="U67" s="102">
        <v>44693</v>
      </c>
      <c r="V67" s="48" t="s">
        <v>94</v>
      </c>
    </row>
    <row r="68" spans="1:22" ht="47.25">
      <c r="A68" s="63" t="s">
        <v>142</v>
      </c>
      <c r="B68" s="75" t="s">
        <v>143</v>
      </c>
      <c r="C68" s="103"/>
      <c r="D68" s="104"/>
      <c r="E68" s="60">
        <f>E69+E70</f>
        <v>210</v>
      </c>
      <c r="F68" s="66">
        <v>0</v>
      </c>
      <c r="G68" s="66">
        <v>210</v>
      </c>
      <c r="H68" s="125">
        <v>0</v>
      </c>
      <c r="I68" s="98">
        <f t="shared" si="2"/>
        <v>210</v>
      </c>
      <c r="J68" s="98">
        <v>0</v>
      </c>
      <c r="K68" s="98">
        <v>210</v>
      </c>
      <c r="L68" s="98">
        <v>0</v>
      </c>
      <c r="M68" s="98">
        <v>210</v>
      </c>
      <c r="N68" s="98">
        <v>0</v>
      </c>
      <c r="O68" s="98">
        <v>210</v>
      </c>
      <c r="P68" s="98">
        <v>0</v>
      </c>
      <c r="Q68" s="98">
        <v>210</v>
      </c>
      <c r="R68" s="98">
        <v>0</v>
      </c>
      <c r="S68" s="98">
        <v>210</v>
      </c>
      <c r="T68" s="105"/>
      <c r="U68" s="106"/>
      <c r="V68" s="105"/>
    </row>
    <row r="69" spans="1:22" ht="157.5">
      <c r="A69" s="63" t="s">
        <v>144</v>
      </c>
      <c r="B69" s="69" t="s">
        <v>145</v>
      </c>
      <c r="C69" s="107"/>
      <c r="D69" s="107"/>
      <c r="E69" s="60">
        <v>80</v>
      </c>
      <c r="F69" s="66">
        <v>0</v>
      </c>
      <c r="G69" s="66">
        <v>80</v>
      </c>
      <c r="H69" s="125">
        <v>0</v>
      </c>
      <c r="I69" s="98">
        <f t="shared" si="2"/>
        <v>80</v>
      </c>
      <c r="J69" s="98">
        <v>0</v>
      </c>
      <c r="K69" s="98">
        <v>80</v>
      </c>
      <c r="L69" s="98">
        <v>0</v>
      </c>
      <c r="M69" s="98">
        <v>80</v>
      </c>
      <c r="N69" s="98">
        <v>0</v>
      </c>
      <c r="O69" s="98">
        <v>80</v>
      </c>
      <c r="P69" s="98">
        <v>0</v>
      </c>
      <c r="Q69" s="98">
        <v>80</v>
      </c>
      <c r="R69" s="98">
        <v>0</v>
      </c>
      <c r="S69" s="98">
        <v>80</v>
      </c>
      <c r="T69" s="108" t="s">
        <v>17</v>
      </c>
      <c r="U69" s="67">
        <v>44650</v>
      </c>
      <c r="V69" s="61" t="s">
        <v>137</v>
      </c>
    </row>
    <row r="70" spans="1:22" ht="94.5">
      <c r="A70" s="63" t="s">
        <v>146</v>
      </c>
      <c r="B70" s="109" t="s">
        <v>147</v>
      </c>
      <c r="C70" s="110"/>
      <c r="D70" s="110"/>
      <c r="E70" s="60">
        <v>130</v>
      </c>
      <c r="F70" s="111">
        <v>0</v>
      </c>
      <c r="G70" s="111">
        <v>130</v>
      </c>
      <c r="H70" s="125">
        <v>0</v>
      </c>
      <c r="I70" s="98">
        <f t="shared" si="2"/>
        <v>130</v>
      </c>
      <c r="J70" s="130">
        <v>0</v>
      </c>
      <c r="K70" s="130">
        <v>130</v>
      </c>
      <c r="L70" s="130">
        <v>0</v>
      </c>
      <c r="M70" s="130">
        <v>130</v>
      </c>
      <c r="N70" s="130">
        <v>0</v>
      </c>
      <c r="O70" s="130">
        <v>130</v>
      </c>
      <c r="P70" s="130">
        <v>0</v>
      </c>
      <c r="Q70" s="130">
        <v>130</v>
      </c>
      <c r="R70" s="130">
        <v>0</v>
      </c>
      <c r="S70" s="130">
        <v>130</v>
      </c>
      <c r="T70" s="112" t="s">
        <v>17</v>
      </c>
      <c r="U70" s="67">
        <v>44650</v>
      </c>
      <c r="V70" s="113" t="s">
        <v>137</v>
      </c>
    </row>
    <row r="71" spans="1:22" ht="47.25">
      <c r="A71" s="63" t="s">
        <v>148</v>
      </c>
      <c r="B71" s="75" t="s">
        <v>149</v>
      </c>
      <c r="C71" s="114"/>
      <c r="D71" s="114"/>
      <c r="E71" s="60">
        <f>E72+E73</f>
        <v>693</v>
      </c>
      <c r="F71" s="66">
        <v>0</v>
      </c>
      <c r="G71" s="66">
        <v>693</v>
      </c>
      <c r="H71" s="125">
        <v>-693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105"/>
      <c r="U71" s="106"/>
      <c r="V71" s="105"/>
    </row>
    <row r="72" spans="1:22" ht="78.75">
      <c r="A72" s="63" t="s">
        <v>150</v>
      </c>
      <c r="B72" s="69" t="s">
        <v>151</v>
      </c>
      <c r="C72" s="107"/>
      <c r="D72" s="107"/>
      <c r="E72" s="60">
        <v>375</v>
      </c>
      <c r="F72" s="66">
        <v>0</v>
      </c>
      <c r="G72" s="66">
        <v>375</v>
      </c>
      <c r="H72" s="132">
        <v>-375</v>
      </c>
      <c r="I72" s="133">
        <f>G72+H72</f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69" t="s">
        <v>152</v>
      </c>
      <c r="U72" s="67">
        <v>44650</v>
      </c>
      <c r="V72" s="73" t="s">
        <v>94</v>
      </c>
    </row>
    <row r="73" spans="1:22" ht="78.75">
      <c r="A73" s="63" t="s">
        <v>153</v>
      </c>
      <c r="B73" s="69" t="s">
        <v>154</v>
      </c>
      <c r="C73" s="107"/>
      <c r="D73" s="107"/>
      <c r="E73" s="60">
        <v>318</v>
      </c>
      <c r="F73" s="115">
        <v>0</v>
      </c>
      <c r="G73" s="66">
        <v>318</v>
      </c>
      <c r="H73" s="132">
        <v>-318</v>
      </c>
      <c r="I73" s="133">
        <f>G73+H73</f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69" t="s">
        <v>152</v>
      </c>
      <c r="U73" s="67">
        <v>44650</v>
      </c>
      <c r="V73" s="73" t="s">
        <v>94</v>
      </c>
    </row>
    <row r="74" spans="1:22" ht="63">
      <c r="A74" s="95" t="s">
        <v>155</v>
      </c>
      <c r="B74" s="116" t="s">
        <v>156</v>
      </c>
      <c r="C74" s="117"/>
      <c r="D74" s="117"/>
      <c r="E74" s="118">
        <v>453.22500000000002</v>
      </c>
      <c r="F74" s="119">
        <v>0</v>
      </c>
      <c r="G74" s="119">
        <v>453.22500000000002</v>
      </c>
      <c r="H74" s="125">
        <v>0</v>
      </c>
      <c r="I74" s="98">
        <f>G74</f>
        <v>453.22500000000002</v>
      </c>
      <c r="J74" s="98">
        <v>0</v>
      </c>
      <c r="K74" s="98">
        <v>453.22500000000002</v>
      </c>
      <c r="L74" s="98">
        <v>0</v>
      </c>
      <c r="M74" s="98">
        <v>453.22500000000002</v>
      </c>
      <c r="N74" s="98">
        <v>0</v>
      </c>
      <c r="O74" s="98">
        <v>453.22500000000002</v>
      </c>
      <c r="P74" s="98">
        <v>0</v>
      </c>
      <c r="Q74" s="98">
        <v>453.22500000000002</v>
      </c>
      <c r="R74" s="98">
        <v>0</v>
      </c>
      <c r="S74" s="98">
        <v>453.22500000000002</v>
      </c>
      <c r="T74" s="101" t="s">
        <v>17</v>
      </c>
      <c r="U74" s="102">
        <v>44805</v>
      </c>
      <c r="V74" s="48" t="s">
        <v>94</v>
      </c>
    </row>
    <row r="75" spans="1:22" ht="63">
      <c r="A75" s="95" t="s">
        <v>177</v>
      </c>
      <c r="B75" s="116" t="s">
        <v>178</v>
      </c>
      <c r="C75" s="117"/>
      <c r="D75" s="117"/>
      <c r="E75" s="118"/>
      <c r="F75" s="119"/>
      <c r="G75" s="119"/>
      <c r="H75" s="125"/>
      <c r="I75" s="98"/>
      <c r="J75" s="98"/>
      <c r="K75" s="98"/>
      <c r="L75" s="98"/>
      <c r="M75" s="98"/>
      <c r="N75" s="98"/>
      <c r="O75" s="98"/>
      <c r="P75" s="144">
        <v>100</v>
      </c>
      <c r="Q75" s="144">
        <v>100</v>
      </c>
      <c r="R75" s="98">
        <v>0</v>
      </c>
      <c r="S75" s="98">
        <v>100</v>
      </c>
      <c r="T75" s="101" t="s">
        <v>17</v>
      </c>
      <c r="U75" s="102">
        <v>44895</v>
      </c>
      <c r="V75" s="48" t="s">
        <v>183</v>
      </c>
    </row>
    <row r="76" spans="1:22" ht="15.75">
      <c r="A76" s="56"/>
      <c r="B76" s="78" t="s">
        <v>117</v>
      </c>
      <c r="C76" s="86">
        <v>3562.76</v>
      </c>
      <c r="D76" s="78"/>
      <c r="E76" s="60">
        <v>4649.8850000000002</v>
      </c>
      <c r="F76" s="59"/>
      <c r="G76" s="60">
        <v>4190.6570000000002</v>
      </c>
      <c r="H76" s="122"/>
      <c r="I76" s="133">
        <v>3497.6570000000002</v>
      </c>
      <c r="J76" s="127"/>
      <c r="K76" s="133">
        <v>2747.6570000000002</v>
      </c>
      <c r="L76" s="127"/>
      <c r="M76" s="134">
        <v>2747.6570000000002</v>
      </c>
      <c r="N76" s="98"/>
      <c r="O76" s="144">
        <v>2933.6570000000002</v>
      </c>
      <c r="P76" s="144"/>
      <c r="Q76" s="144">
        <v>3033.6570000000002</v>
      </c>
      <c r="R76" s="141">
        <v>9</v>
      </c>
      <c r="S76" s="141">
        <v>3042.6570000000002</v>
      </c>
      <c r="T76" s="62"/>
      <c r="U76" s="62"/>
      <c r="V76" s="62"/>
    </row>
    <row r="77" spans="1:22" ht="15.75">
      <c r="A77" s="56"/>
      <c r="B77" s="78" t="s">
        <v>157</v>
      </c>
      <c r="C77" s="80"/>
      <c r="D77" s="80"/>
      <c r="E77" s="60">
        <f ca="1">E76-'22.12.2021'!C60</f>
        <v>1087.1250000000005</v>
      </c>
      <c r="F77" s="120"/>
      <c r="G77" s="60">
        <v>-459.22800000000001</v>
      </c>
      <c r="H77" s="62"/>
      <c r="I77" s="133">
        <v>-693</v>
      </c>
      <c r="J77" s="127"/>
      <c r="K77" s="133">
        <v>-750</v>
      </c>
      <c r="L77" s="127"/>
      <c r="M77" s="134">
        <v>0</v>
      </c>
      <c r="N77" s="144">
        <v>186</v>
      </c>
      <c r="O77" s="98"/>
      <c r="P77" s="144">
        <v>100</v>
      </c>
      <c r="Q77" s="144"/>
      <c r="R77" s="141"/>
      <c r="S77" s="141"/>
      <c r="T77" s="62"/>
      <c r="U77" s="62"/>
      <c r="V77" s="62"/>
    </row>
    <row r="78" spans="1:22" ht="15.75">
      <c r="A78" s="63"/>
      <c r="B78" s="78" t="s">
        <v>119</v>
      </c>
      <c r="C78" s="78">
        <v>22105.914000000001</v>
      </c>
      <c r="D78" s="78"/>
      <c r="E78" s="60">
        <f ca="1">E26+E50+E76</f>
        <v>21877.571580000003</v>
      </c>
      <c r="F78" s="59"/>
      <c r="G78" s="136">
        <v>18336.444</v>
      </c>
      <c r="H78" s="62"/>
      <c r="I78" s="133">
        <v>17643.444</v>
      </c>
      <c r="J78" s="127"/>
      <c r="K78" s="133">
        <v>15657.444</v>
      </c>
      <c r="L78" s="127"/>
      <c r="M78" s="144">
        <v>14057.444</v>
      </c>
      <c r="N78" s="144"/>
      <c r="O78" s="144">
        <v>14243.444</v>
      </c>
      <c r="P78" s="144"/>
      <c r="Q78" s="144">
        <v>15843.444</v>
      </c>
      <c r="R78" s="141"/>
      <c r="S78" s="141">
        <v>14661.896000000001</v>
      </c>
      <c r="T78" s="62"/>
      <c r="U78" s="62"/>
      <c r="V78" s="62"/>
    </row>
    <row r="79" spans="1:22" ht="15.75">
      <c r="A79" s="63"/>
      <c r="B79" s="78" t="s">
        <v>158</v>
      </c>
      <c r="C79" s="80"/>
      <c r="D79" s="80"/>
      <c r="E79" s="60">
        <f ca="1">E78-'22.12.2021'!C62</f>
        <v>-228.34241999999722</v>
      </c>
      <c r="F79" s="120"/>
      <c r="G79" s="60">
        <v>-3541.1280000000002</v>
      </c>
      <c r="H79" s="62"/>
      <c r="I79" s="133">
        <v>-693</v>
      </c>
      <c r="J79" s="127"/>
      <c r="K79" s="133">
        <v>-1986</v>
      </c>
      <c r="L79" s="144">
        <v>-1600</v>
      </c>
      <c r="M79" s="127"/>
      <c r="N79" s="144">
        <v>186</v>
      </c>
      <c r="O79" s="144"/>
      <c r="P79" s="144">
        <v>1600</v>
      </c>
      <c r="Q79" s="144"/>
      <c r="R79" s="141">
        <v>-1181.548</v>
      </c>
      <c r="S79" s="141"/>
      <c r="T79" s="62"/>
      <c r="U79" s="62"/>
      <c r="V79" s="62"/>
    </row>
    <row r="80" spans="1:22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5.75">
      <c r="A81" s="121"/>
      <c r="B81" s="263" t="s">
        <v>179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</row>
  </sheetData>
  <mergeCells count="10">
    <mergeCell ref="B81:V81"/>
    <mergeCell ref="U1:V1"/>
    <mergeCell ref="B3:V3"/>
    <mergeCell ref="A4:V4"/>
    <mergeCell ref="A6:A8"/>
    <mergeCell ref="B6:B8"/>
    <mergeCell ref="E6:E8"/>
    <mergeCell ref="T6:T8"/>
    <mergeCell ref="U6:U8"/>
    <mergeCell ref="V6:V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1"/>
  <sheetViews>
    <sheetView workbookViewId="0">
      <selection sqref="A1:X83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6" width="10.85546875" customWidth="1"/>
    <col min="7" max="7" width="11" customWidth="1"/>
    <col min="9" max="9" width="10.42578125" customWidth="1"/>
    <col min="10" max="10" width="9.7109375" customWidth="1"/>
    <col min="11" max="11" width="10.85546875" customWidth="1"/>
    <col min="12" max="12" width="10" customWidth="1"/>
    <col min="13" max="13" width="10.85546875" customWidth="1"/>
    <col min="15" max="15" width="11.42578125" customWidth="1"/>
    <col min="16" max="16" width="10.28515625" customWidth="1"/>
    <col min="17" max="17" width="11.140625" customWidth="1"/>
    <col min="18" max="18" width="10.5703125" customWidth="1"/>
    <col min="19" max="19" width="10.85546875" customWidth="1"/>
    <col min="20" max="20" width="9.7109375" customWidth="1"/>
    <col min="21" max="21" width="10.5703125" customWidth="1"/>
    <col min="22" max="22" width="18" customWidth="1"/>
    <col min="23" max="23" width="15.85546875" customWidth="1"/>
    <col min="24" max="24" width="32.42578125" customWidth="1"/>
  </cols>
  <sheetData>
    <row r="1" spans="1:24" ht="75.7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67"/>
      <c r="T1" s="267"/>
      <c r="U1" s="268" t="s">
        <v>185</v>
      </c>
      <c r="V1" s="242"/>
    </row>
    <row r="2" spans="1:24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67"/>
      <c r="T2" s="267"/>
      <c r="U2" s="218" t="s">
        <v>186</v>
      </c>
    </row>
    <row r="3" spans="1:24" ht="15.75">
      <c r="A3" s="215"/>
      <c r="B3" s="269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4" ht="15.75">
      <c r="A4" s="269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1:24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</row>
    <row r="6" spans="1:24" ht="15.75">
      <c r="A6" s="258" t="s">
        <v>5</v>
      </c>
      <c r="B6" s="259" t="s">
        <v>6</v>
      </c>
      <c r="C6" s="41" t="s">
        <v>122</v>
      </c>
      <c r="D6" s="41"/>
      <c r="E6" s="26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59" t="s">
        <v>8</v>
      </c>
      <c r="W6" s="259" t="s">
        <v>9</v>
      </c>
      <c r="X6" s="262" t="s">
        <v>10</v>
      </c>
    </row>
    <row r="7" spans="1:24" ht="15.75">
      <c r="A7" s="246"/>
      <c r="B7" s="249"/>
      <c r="C7" s="156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49"/>
      <c r="W7" s="249"/>
      <c r="X7" s="253"/>
    </row>
    <row r="8" spans="1:24">
      <c r="A8" s="247"/>
      <c r="B8" s="250"/>
      <c r="C8" s="157" t="s">
        <v>125</v>
      </c>
      <c r="D8" s="153">
        <v>44601</v>
      </c>
      <c r="E8" s="250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250"/>
      <c r="W8" s="250"/>
      <c r="X8" s="254"/>
    </row>
    <row r="9" spans="1:24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8">
        <v>9</v>
      </c>
      <c r="J9" s="139">
        <v>10</v>
      </c>
      <c r="K9" s="139">
        <v>11</v>
      </c>
      <c r="L9" s="139">
        <v>12</v>
      </c>
      <c r="M9" s="139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1">
        <v>24</v>
      </c>
    </row>
    <row r="10" spans="1:24" ht="31.5">
      <c r="A10" s="52">
        <v>1</v>
      </c>
      <c r="B10" s="53" t="s">
        <v>11</v>
      </c>
      <c r="C10" s="54"/>
      <c r="D10" s="54"/>
      <c r="E10" s="54"/>
      <c r="F10" s="54"/>
      <c r="G10" s="54"/>
      <c r="H10" s="54"/>
      <c r="I10" s="48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54"/>
      <c r="W10" s="54"/>
      <c r="X10" s="55"/>
    </row>
    <row r="11" spans="1:24" ht="31.5">
      <c r="A11" s="56" t="s">
        <v>12</v>
      </c>
      <c r="B11" s="57" t="s">
        <v>13</v>
      </c>
      <c r="C11" s="164">
        <v>5703</v>
      </c>
      <c r="D11" s="164">
        <v>0</v>
      </c>
      <c r="E11" s="165">
        <f>E12+E13+E14+E15+E16+E17+E18+E19</f>
        <v>5703</v>
      </c>
      <c r="F11" s="166">
        <v>-1250</v>
      </c>
      <c r="G11" s="166">
        <v>4453</v>
      </c>
      <c r="H11" s="167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61"/>
      <c r="W11" s="62"/>
      <c r="X11" s="61" t="s">
        <v>14</v>
      </c>
    </row>
    <row r="12" spans="1:24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61" t="s">
        <v>17</v>
      </c>
      <c r="W12" s="67">
        <v>44712</v>
      </c>
      <c r="X12" s="61" t="s">
        <v>14</v>
      </c>
    </row>
    <row r="13" spans="1:24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61" t="s">
        <v>17</v>
      </c>
      <c r="W13" s="67">
        <v>44672</v>
      </c>
      <c r="X13" s="61" t="s">
        <v>14</v>
      </c>
    </row>
    <row r="14" spans="1:24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61" t="s">
        <v>17</v>
      </c>
      <c r="W14" s="67">
        <v>44586</v>
      </c>
      <c r="X14" s="61" t="s">
        <v>14</v>
      </c>
    </row>
    <row r="15" spans="1:24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61" t="s">
        <v>17</v>
      </c>
      <c r="W15" s="67">
        <v>44672</v>
      </c>
      <c r="X15" s="61" t="s">
        <v>14</v>
      </c>
    </row>
    <row r="16" spans="1:24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61" t="s">
        <v>17</v>
      </c>
      <c r="W16" s="67">
        <v>44672</v>
      </c>
      <c r="X16" s="61" t="s">
        <v>14</v>
      </c>
    </row>
    <row r="17" spans="1:24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61" t="s">
        <v>17</v>
      </c>
      <c r="W17" s="67">
        <v>44665</v>
      </c>
      <c r="X17" s="61" t="s">
        <v>14</v>
      </c>
    </row>
    <row r="18" spans="1:24" ht="15.75">
      <c r="A18" s="63" t="s">
        <v>28</v>
      </c>
      <c r="B18" s="64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61" t="s">
        <v>17</v>
      </c>
      <c r="W18" s="67">
        <v>44601</v>
      </c>
      <c r="X18" s="61" t="s">
        <v>14</v>
      </c>
    </row>
    <row r="19" spans="1:24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61" t="s">
        <v>17</v>
      </c>
      <c r="W19" s="67">
        <v>44665</v>
      </c>
      <c r="X19" s="61" t="s">
        <v>14</v>
      </c>
    </row>
    <row r="20" spans="1:24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2">
        <v>370</v>
      </c>
      <c r="U20" s="172">
        <f>SUM(U21:U23)</f>
        <v>920</v>
      </c>
      <c r="V20" s="61"/>
      <c r="W20" s="67"/>
      <c r="X20" s="61" t="s">
        <v>34</v>
      </c>
    </row>
    <row r="21" spans="1:24" ht="31.5">
      <c r="A21" s="63" t="s">
        <v>35</v>
      </c>
      <c r="B21" s="147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2">
        <v>230</v>
      </c>
      <c r="U21" s="172">
        <v>230</v>
      </c>
      <c r="V21" s="61" t="s">
        <v>17</v>
      </c>
      <c r="W21" s="67">
        <v>44835</v>
      </c>
      <c r="X21" s="61" t="s">
        <v>34</v>
      </c>
    </row>
    <row r="22" spans="1:24" ht="31.5">
      <c r="A22" s="63" t="s">
        <v>37</v>
      </c>
      <c r="B22" s="147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2">
        <v>140</v>
      </c>
      <c r="U22" s="172">
        <v>140</v>
      </c>
      <c r="V22" s="61" t="s">
        <v>17</v>
      </c>
      <c r="W22" s="67">
        <v>44835</v>
      </c>
      <c r="X22" s="61" t="s">
        <v>34</v>
      </c>
    </row>
    <row r="23" spans="1:24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61" t="s">
        <v>17</v>
      </c>
      <c r="W23" s="67">
        <v>44915</v>
      </c>
      <c r="X23" s="61" t="s">
        <v>34</v>
      </c>
    </row>
    <row r="24" spans="1:24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61"/>
      <c r="W24" s="67"/>
      <c r="X24" s="61"/>
    </row>
    <row r="25" spans="1:24" ht="15.75">
      <c r="A25" s="63" t="s">
        <v>174</v>
      </c>
      <c r="B25" s="64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61" t="s">
        <v>17</v>
      </c>
      <c r="W25" s="67">
        <v>44915</v>
      </c>
      <c r="X25" s="61" t="s">
        <v>184</v>
      </c>
    </row>
    <row r="26" spans="1:24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2">
        <v>5273</v>
      </c>
      <c r="V26" s="61"/>
      <c r="W26" s="67"/>
      <c r="X26" s="61"/>
    </row>
    <row r="27" spans="1:24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2">
        <v>370</v>
      </c>
      <c r="U27" s="175"/>
      <c r="V27" s="61"/>
      <c r="W27" s="67"/>
      <c r="X27" s="61"/>
    </row>
    <row r="28" spans="1:24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61"/>
      <c r="W28" s="67"/>
      <c r="X28" s="61"/>
    </row>
    <row r="29" spans="1:24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61" t="s">
        <v>17</v>
      </c>
      <c r="W29" s="67">
        <v>44840</v>
      </c>
      <c r="X29" s="61" t="s">
        <v>46</v>
      </c>
    </row>
    <row r="30" spans="1:24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61" t="s">
        <v>17</v>
      </c>
      <c r="W30" s="67">
        <v>44756</v>
      </c>
      <c r="X30" s="61" t="s">
        <v>46</v>
      </c>
    </row>
    <row r="31" spans="1:24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61" t="s">
        <v>17</v>
      </c>
      <c r="W31" s="67">
        <v>44700</v>
      </c>
      <c r="X31" s="61" t="s">
        <v>46</v>
      </c>
    </row>
    <row r="32" spans="1:24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61" t="s">
        <v>17</v>
      </c>
      <c r="W32" s="67">
        <v>44840</v>
      </c>
      <c r="X32" s="61" t="s">
        <v>46</v>
      </c>
    </row>
    <row r="33" spans="1:24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61" t="s">
        <v>17</v>
      </c>
      <c r="W33" s="67">
        <v>44616</v>
      </c>
      <c r="X33" s="61" t="s">
        <v>14</v>
      </c>
    </row>
    <row r="34" spans="1:24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61" t="s">
        <v>17</v>
      </c>
      <c r="W34" s="67">
        <v>44777</v>
      </c>
      <c r="X34" s="61" t="s">
        <v>14</v>
      </c>
    </row>
    <row r="35" spans="1:24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61" t="s">
        <v>17</v>
      </c>
      <c r="W35" s="67">
        <v>44707</v>
      </c>
      <c r="X35" s="61" t="s">
        <v>14</v>
      </c>
    </row>
    <row r="36" spans="1:24" ht="63">
      <c r="A36" s="63" t="s">
        <v>59</v>
      </c>
      <c r="B36" s="6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61" t="s">
        <v>17</v>
      </c>
      <c r="W36" s="67">
        <v>44840</v>
      </c>
      <c r="X36" s="61" t="s">
        <v>14</v>
      </c>
    </row>
    <row r="37" spans="1:24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73" t="s">
        <v>63</v>
      </c>
      <c r="W37" s="67">
        <v>44861</v>
      </c>
      <c r="X37" s="61" t="s">
        <v>14</v>
      </c>
    </row>
    <row r="38" spans="1:24" ht="78.75">
      <c r="A38" s="63" t="s">
        <v>64</v>
      </c>
      <c r="B38" s="6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61" t="s">
        <v>17</v>
      </c>
      <c r="W38" s="67">
        <v>44826</v>
      </c>
      <c r="X38" s="61" t="s">
        <v>46</v>
      </c>
    </row>
    <row r="39" spans="1:24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61" t="s">
        <v>17</v>
      </c>
      <c r="W39" s="67">
        <v>44854</v>
      </c>
      <c r="X39" s="61" t="s">
        <v>14</v>
      </c>
    </row>
    <row r="40" spans="1:24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61" t="s">
        <v>17</v>
      </c>
      <c r="W40" s="67">
        <v>44707</v>
      </c>
      <c r="X40" s="61" t="s">
        <v>14</v>
      </c>
    </row>
    <row r="41" spans="1:24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61" t="s">
        <v>17</v>
      </c>
      <c r="W41" s="67">
        <v>44721</v>
      </c>
      <c r="X41" s="61" t="s">
        <v>14</v>
      </c>
    </row>
    <row r="42" spans="1:24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61" t="s">
        <v>17</v>
      </c>
      <c r="W42" s="67">
        <v>44693</v>
      </c>
      <c r="X42" s="61" t="s">
        <v>14</v>
      </c>
    </row>
    <row r="43" spans="1:24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61" t="s">
        <v>17</v>
      </c>
      <c r="W43" s="67">
        <v>44727</v>
      </c>
      <c r="X43" s="61" t="s">
        <v>14</v>
      </c>
    </row>
    <row r="44" spans="1:24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61" t="s">
        <v>17</v>
      </c>
      <c r="W44" s="67">
        <v>44756</v>
      </c>
      <c r="X44" s="61" t="s">
        <v>14</v>
      </c>
    </row>
    <row r="45" spans="1:24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61" t="s">
        <v>17</v>
      </c>
      <c r="W45" s="67">
        <v>44791</v>
      </c>
      <c r="X45" s="61" t="s">
        <v>81</v>
      </c>
    </row>
    <row r="46" spans="1:24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61" t="s">
        <v>17</v>
      </c>
      <c r="W46" s="67">
        <v>44756</v>
      </c>
      <c r="X46" s="61" t="s">
        <v>14</v>
      </c>
    </row>
    <row r="47" spans="1:24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61" t="s">
        <v>17</v>
      </c>
      <c r="W47" s="67">
        <v>44668</v>
      </c>
      <c r="X47" s="61" t="s">
        <v>14</v>
      </c>
    </row>
    <row r="48" spans="1:24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73" t="s">
        <v>134</v>
      </c>
      <c r="W48" s="67">
        <v>44668</v>
      </c>
      <c r="X48" s="61" t="s">
        <v>14</v>
      </c>
    </row>
    <row r="49" spans="1:24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61" t="s">
        <v>17</v>
      </c>
      <c r="W49" s="67">
        <v>44652</v>
      </c>
      <c r="X49" s="61" t="s">
        <v>137</v>
      </c>
    </row>
    <row r="50" spans="1:24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168">
        <f t="shared" si="1"/>
        <v>9142.7870000000003</v>
      </c>
      <c r="J50" s="168"/>
      <c r="K50" s="171">
        <f>SUM(K29:K49)</f>
        <v>7906.7870000000003</v>
      </c>
      <c r="L50" s="171"/>
      <c r="M50" s="168">
        <f>SUM(M29:M49)</f>
        <v>7906.7870000000003</v>
      </c>
      <c r="N50" s="168"/>
      <c r="O50" s="168">
        <f>SUM(O29:O49)</f>
        <v>7906.7870000000003</v>
      </c>
      <c r="P50" s="168"/>
      <c r="Q50" s="168">
        <f>SUM(Q29:Q49)</f>
        <v>7906.7870000000003</v>
      </c>
      <c r="R50" s="168"/>
      <c r="S50" s="171">
        <f>SUM(S29:S49)</f>
        <v>6716.2389999999996</v>
      </c>
      <c r="T50" s="172"/>
      <c r="U50" s="168">
        <f>SUM(U29:U49)</f>
        <v>6716.2389999999996</v>
      </c>
      <c r="V50" s="61"/>
      <c r="W50" s="79"/>
      <c r="X50" s="62"/>
    </row>
    <row r="51" spans="1:24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61"/>
      <c r="W51" s="79"/>
      <c r="X51" s="62"/>
    </row>
    <row r="52" spans="1:24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61"/>
      <c r="W52" s="79"/>
      <c r="X52" s="62"/>
    </row>
    <row r="53" spans="1:24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61" t="s">
        <v>17</v>
      </c>
      <c r="W53" s="67">
        <v>44854</v>
      </c>
      <c r="X53" s="73" t="s">
        <v>91</v>
      </c>
    </row>
    <row r="54" spans="1:24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61" t="s">
        <v>17</v>
      </c>
      <c r="W54" s="67">
        <v>44854</v>
      </c>
      <c r="X54" s="73" t="s">
        <v>91</v>
      </c>
    </row>
    <row r="55" spans="1:24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61" t="s">
        <v>17</v>
      </c>
      <c r="W55" s="67">
        <v>44784</v>
      </c>
      <c r="X55" s="73" t="s">
        <v>94</v>
      </c>
    </row>
    <row r="56" spans="1:24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61" t="s">
        <v>17</v>
      </c>
      <c r="W56" s="67">
        <v>44791</v>
      </c>
      <c r="X56" s="73" t="s">
        <v>94</v>
      </c>
    </row>
    <row r="57" spans="1:24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61" t="s">
        <v>17</v>
      </c>
      <c r="W57" s="67">
        <v>44679</v>
      </c>
      <c r="X57" s="73" t="s">
        <v>94</v>
      </c>
    </row>
    <row r="58" spans="1:24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61" t="s">
        <v>17</v>
      </c>
      <c r="W58" s="67">
        <v>44917</v>
      </c>
      <c r="X58" s="73" t="s">
        <v>94</v>
      </c>
    </row>
    <row r="59" spans="1:24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61" t="s">
        <v>17</v>
      </c>
      <c r="W59" s="67">
        <v>44791</v>
      </c>
      <c r="X59" s="73" t="s">
        <v>99</v>
      </c>
    </row>
    <row r="60" spans="1:24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61" t="s">
        <v>17</v>
      </c>
      <c r="W60" s="67">
        <v>44644</v>
      </c>
      <c r="X60" s="73" t="s">
        <v>94</v>
      </c>
    </row>
    <row r="61" spans="1:24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61" t="s">
        <v>17</v>
      </c>
      <c r="W61" s="67">
        <v>44672</v>
      </c>
      <c r="X61" s="73" t="s">
        <v>94</v>
      </c>
    </row>
    <row r="62" spans="1:24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87"/>
      <c r="W62" s="79"/>
      <c r="X62" s="52"/>
    </row>
    <row r="63" spans="1:24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61" t="s">
        <v>17</v>
      </c>
      <c r="W63" s="67">
        <v>44693</v>
      </c>
      <c r="X63" s="73" t="s">
        <v>108</v>
      </c>
    </row>
    <row r="64" spans="1:24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61" t="s">
        <v>17</v>
      </c>
      <c r="W64" s="67">
        <v>44693</v>
      </c>
      <c r="X64" s="73" t="s">
        <v>94</v>
      </c>
    </row>
    <row r="65" spans="1:24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61" t="s">
        <v>17</v>
      </c>
      <c r="W65" s="67">
        <v>44693</v>
      </c>
      <c r="X65" s="73" t="s">
        <v>94</v>
      </c>
    </row>
    <row r="66" spans="1:24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61" t="s">
        <v>17</v>
      </c>
      <c r="W66" s="67">
        <v>44693</v>
      </c>
      <c r="X66" s="73" t="s">
        <v>94</v>
      </c>
    </row>
    <row r="67" spans="1:24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01" t="s">
        <v>17</v>
      </c>
      <c r="W67" s="102">
        <v>44693</v>
      </c>
      <c r="X67" s="48" t="s">
        <v>94</v>
      </c>
    </row>
    <row r="68" spans="1:24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221"/>
      <c r="W68" s="222"/>
      <c r="X68" s="221"/>
    </row>
    <row r="69" spans="1:24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168">
        <v>0</v>
      </c>
      <c r="K69" s="168">
        <v>80</v>
      </c>
      <c r="L69" s="168">
        <v>0</v>
      </c>
      <c r="M69" s="168">
        <v>80</v>
      </c>
      <c r="N69" s="168">
        <v>0</v>
      </c>
      <c r="O69" s="168">
        <v>80</v>
      </c>
      <c r="P69" s="168">
        <v>0</v>
      </c>
      <c r="Q69" s="168">
        <v>80</v>
      </c>
      <c r="R69" s="168">
        <v>0</v>
      </c>
      <c r="S69" s="168">
        <v>80</v>
      </c>
      <c r="T69" s="168">
        <v>0</v>
      </c>
      <c r="U69" s="168">
        <v>80</v>
      </c>
      <c r="V69" s="108" t="s">
        <v>17</v>
      </c>
      <c r="W69" s="67">
        <v>44650</v>
      </c>
      <c r="X69" s="61" t="s">
        <v>137</v>
      </c>
    </row>
    <row r="70" spans="1:24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168">
        <f t="shared" si="2"/>
        <v>130</v>
      </c>
      <c r="J70" s="205">
        <v>0</v>
      </c>
      <c r="K70" s="205">
        <v>130</v>
      </c>
      <c r="L70" s="205">
        <v>0</v>
      </c>
      <c r="M70" s="205">
        <v>130</v>
      </c>
      <c r="N70" s="205">
        <v>0</v>
      </c>
      <c r="O70" s="205">
        <v>130</v>
      </c>
      <c r="P70" s="205">
        <v>0</v>
      </c>
      <c r="Q70" s="205">
        <v>130</v>
      </c>
      <c r="R70" s="205">
        <v>0</v>
      </c>
      <c r="S70" s="205">
        <v>130</v>
      </c>
      <c r="T70" s="205">
        <v>0</v>
      </c>
      <c r="U70" s="205">
        <v>130</v>
      </c>
      <c r="V70" s="112" t="s">
        <v>17</v>
      </c>
      <c r="W70" s="67">
        <v>44650</v>
      </c>
      <c r="X70" s="113" t="s">
        <v>137</v>
      </c>
    </row>
    <row r="71" spans="1:24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221"/>
      <c r="W71" s="222"/>
      <c r="X71" s="221"/>
    </row>
    <row r="72" spans="1:24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69" t="s">
        <v>152</v>
      </c>
      <c r="W72" s="67">
        <v>44650</v>
      </c>
      <c r="X72" s="73" t="s">
        <v>94</v>
      </c>
    </row>
    <row r="73" spans="1:24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69" t="s">
        <v>152</v>
      </c>
      <c r="W73" s="67">
        <v>44650</v>
      </c>
      <c r="X73" s="73" t="s">
        <v>94</v>
      </c>
    </row>
    <row r="74" spans="1:24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01" t="s">
        <v>17</v>
      </c>
      <c r="W74" s="102">
        <v>44805</v>
      </c>
      <c r="X74" s="48" t="s">
        <v>94</v>
      </c>
    </row>
    <row r="75" spans="1:24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01" t="s">
        <v>17</v>
      </c>
      <c r="W75" s="102">
        <v>44895</v>
      </c>
      <c r="X75" s="48" t="s">
        <v>183</v>
      </c>
    </row>
    <row r="76" spans="1:24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16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168">
        <v>3042.6570000000002</v>
      </c>
      <c r="V76" s="62"/>
      <c r="W76" s="62"/>
      <c r="X76" s="62"/>
    </row>
    <row r="77" spans="1:24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62"/>
      <c r="W77" s="62"/>
      <c r="X77" s="62"/>
    </row>
    <row r="78" spans="1:24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2"/>
      <c r="U78" s="172">
        <v>15031.896000000001</v>
      </c>
      <c r="V78" s="62"/>
      <c r="W78" s="62"/>
      <c r="X78" s="62"/>
    </row>
    <row r="79" spans="1:24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2">
        <v>370</v>
      </c>
      <c r="U79" s="172"/>
      <c r="V79" s="62"/>
      <c r="W79" s="62"/>
      <c r="X79" s="62"/>
    </row>
    <row r="80" spans="1:24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5.75">
      <c r="A81" s="121"/>
      <c r="B81" s="263" t="s">
        <v>179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</row>
  </sheetData>
  <mergeCells count="12">
    <mergeCell ref="A6:A8"/>
    <mergeCell ref="B6:B8"/>
    <mergeCell ref="E6:E8"/>
    <mergeCell ref="V6:V8"/>
    <mergeCell ref="W6:W8"/>
    <mergeCell ref="X6:X8"/>
    <mergeCell ref="B81:X81"/>
    <mergeCell ref="S1:T1"/>
    <mergeCell ref="U1:V1"/>
    <mergeCell ref="S2:T2"/>
    <mergeCell ref="B3:V3"/>
    <mergeCell ref="A4:V4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sqref="A1:Z83"/>
    </sheetView>
  </sheetViews>
  <sheetFormatPr defaultRowHeight="12.75"/>
  <cols>
    <col min="1" max="1" width="7" customWidth="1"/>
    <col min="2" max="2" width="55.140625" customWidth="1"/>
    <col min="3" max="3" width="11" customWidth="1"/>
    <col min="4" max="4" width="10.42578125" customWidth="1"/>
    <col min="5" max="5" width="10.85546875" customWidth="1"/>
    <col min="6" max="6" width="10.42578125" customWidth="1"/>
    <col min="7" max="7" width="10.5703125" customWidth="1"/>
    <col min="8" max="8" width="8.5703125" customWidth="1"/>
    <col min="9" max="9" width="11.140625" customWidth="1"/>
    <col min="10" max="10" width="10.42578125" customWidth="1"/>
    <col min="11" max="11" width="10.5703125" customWidth="1"/>
    <col min="12" max="12" width="10" customWidth="1"/>
    <col min="13" max="13" width="10.5703125" customWidth="1"/>
    <col min="14" max="14" width="8.7109375" customWidth="1"/>
    <col min="15" max="15" width="11.28515625" customWidth="1"/>
    <col min="16" max="16" width="9.7109375" customWidth="1"/>
    <col min="17" max="17" width="10.5703125" customWidth="1"/>
    <col min="18" max="18" width="10.42578125" customWidth="1"/>
    <col min="19" max="19" width="11" customWidth="1"/>
    <col min="20" max="20" width="8.85546875" customWidth="1"/>
    <col min="21" max="21" width="10.7109375" customWidth="1"/>
    <col min="22" max="22" width="10.5703125" customWidth="1"/>
    <col min="23" max="23" width="10.42578125" customWidth="1"/>
    <col min="24" max="24" width="18.7109375" customWidth="1"/>
    <col min="25" max="25" width="12.140625" customWidth="1"/>
    <col min="26" max="26" width="32.42578125" customWidth="1"/>
  </cols>
  <sheetData>
    <row r="1" spans="1:26" ht="18.75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67"/>
      <c r="T1" s="267"/>
      <c r="U1" s="268" t="s">
        <v>185</v>
      </c>
      <c r="V1" s="268"/>
      <c r="W1" s="268"/>
      <c r="X1" s="242"/>
    </row>
    <row r="2" spans="1:26" ht="18.75">
      <c r="A2" s="215"/>
      <c r="B2" s="216"/>
      <c r="C2" s="216"/>
      <c r="D2" s="21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67"/>
      <c r="T2" s="267"/>
      <c r="U2" s="218" t="s">
        <v>186</v>
      </c>
      <c r="V2" s="218"/>
      <c r="W2" s="218"/>
    </row>
    <row r="3" spans="1:26" ht="15.75">
      <c r="A3" s="215"/>
      <c r="B3" s="269" t="s">
        <v>2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6" ht="15.75">
      <c r="A4" s="269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6" ht="16.5" thickBot="1">
      <c r="A5" s="215"/>
      <c r="B5" s="219"/>
      <c r="C5" s="219"/>
      <c r="D5" s="219"/>
      <c r="E5" s="220" t="s">
        <v>4</v>
      </c>
      <c r="F5" s="220"/>
      <c r="G5" s="220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6" ht="15.75">
      <c r="A6" s="258" t="s">
        <v>5</v>
      </c>
      <c r="B6" s="259" t="s">
        <v>6</v>
      </c>
      <c r="C6" s="41" t="s">
        <v>122</v>
      </c>
      <c r="D6" s="41"/>
      <c r="E6" s="266" t="s">
        <v>123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259" t="s">
        <v>8</v>
      </c>
      <c r="Y6" s="259" t="s">
        <v>9</v>
      </c>
      <c r="Z6" s="262" t="s">
        <v>10</v>
      </c>
    </row>
    <row r="7" spans="1:26" ht="15.75">
      <c r="A7" s="246"/>
      <c r="B7" s="249"/>
      <c r="C7" s="156" t="s">
        <v>124</v>
      </c>
      <c r="D7" s="42"/>
      <c r="E7" s="249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249"/>
      <c r="Y7" s="249"/>
      <c r="Z7" s="253"/>
    </row>
    <row r="8" spans="1:26">
      <c r="A8" s="247"/>
      <c r="B8" s="250"/>
      <c r="C8" s="157" t="s">
        <v>125</v>
      </c>
      <c r="D8" s="153">
        <v>44601</v>
      </c>
      <c r="E8" s="250"/>
      <c r="F8" s="154">
        <v>44632</v>
      </c>
      <c r="G8" s="158" t="s">
        <v>123</v>
      </c>
      <c r="H8" s="155">
        <v>44671</v>
      </c>
      <c r="I8" s="151" t="str">
        <f t="shared" ref="I8:I26" si="0">G8</f>
        <v>Всього</v>
      </c>
      <c r="J8" s="150">
        <v>44734</v>
      </c>
      <c r="K8" s="151" t="s">
        <v>123</v>
      </c>
      <c r="L8" s="150">
        <v>44756</v>
      </c>
      <c r="M8" s="151" t="s">
        <v>123</v>
      </c>
      <c r="N8" s="150">
        <v>44783</v>
      </c>
      <c r="O8" s="151" t="s">
        <v>123</v>
      </c>
      <c r="P8" s="150">
        <v>44798</v>
      </c>
      <c r="Q8" s="151" t="s">
        <v>123</v>
      </c>
      <c r="R8" s="150">
        <v>44827</v>
      </c>
      <c r="S8" s="151" t="s">
        <v>123</v>
      </c>
      <c r="T8" s="163">
        <v>44833</v>
      </c>
      <c r="U8" s="151" t="s">
        <v>123</v>
      </c>
      <c r="V8" s="163">
        <v>44855</v>
      </c>
      <c r="W8" s="151" t="s">
        <v>123</v>
      </c>
      <c r="X8" s="250"/>
      <c r="Y8" s="250"/>
      <c r="Z8" s="254"/>
    </row>
    <row r="9" spans="1:26" ht="15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43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1">
        <v>26</v>
      </c>
    </row>
    <row r="10" spans="1:26" ht="31.5">
      <c r="A10" s="226">
        <v>1</v>
      </c>
      <c r="B10" s="231" t="s">
        <v>11</v>
      </c>
      <c r="C10" s="231"/>
      <c r="D10" s="231"/>
      <c r="E10" s="231"/>
      <c r="F10" s="231"/>
      <c r="G10" s="231"/>
      <c r="H10" s="231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1"/>
      <c r="Y10" s="231"/>
      <c r="Z10" s="231"/>
    </row>
    <row r="11" spans="1:26" ht="31.5">
      <c r="A11" s="56" t="s">
        <v>12</v>
      </c>
      <c r="B11" s="227" t="s">
        <v>13</v>
      </c>
      <c r="C11" s="228">
        <v>5703</v>
      </c>
      <c r="D11" s="228">
        <v>0</v>
      </c>
      <c r="E11" s="229">
        <f>E12+E13+E14+E15+E16+E17+E18+E19</f>
        <v>5703</v>
      </c>
      <c r="F11" s="209">
        <v>-1250</v>
      </c>
      <c r="G11" s="209">
        <v>4453</v>
      </c>
      <c r="H11" s="230">
        <v>0</v>
      </c>
      <c r="I11" s="168">
        <f t="shared" si="0"/>
        <v>4453</v>
      </c>
      <c r="J11" s="168">
        <v>0</v>
      </c>
      <c r="K11" s="168">
        <v>4453</v>
      </c>
      <c r="L11" s="168">
        <v>-1600</v>
      </c>
      <c r="M11" s="168">
        <f>SUM(M12:M18)</f>
        <v>2853</v>
      </c>
      <c r="N11" s="168">
        <v>0</v>
      </c>
      <c r="O11" s="168">
        <v>2853</v>
      </c>
      <c r="P11" s="168">
        <v>0</v>
      </c>
      <c r="Q11" s="168">
        <v>2853</v>
      </c>
      <c r="R11" s="168">
        <v>0</v>
      </c>
      <c r="S11" s="168">
        <f>SUM(S12:S19)</f>
        <v>2853</v>
      </c>
      <c r="T11" s="168">
        <v>0</v>
      </c>
      <c r="U11" s="168">
        <f>SUM(U12:U19)</f>
        <v>2853</v>
      </c>
      <c r="V11" s="172">
        <f>SUM(V12:V19)</f>
        <v>-2800</v>
      </c>
      <c r="W11" s="172">
        <f>SUM(W12:W19)</f>
        <v>53</v>
      </c>
      <c r="X11" s="101"/>
      <c r="Y11" s="233"/>
      <c r="Z11" s="101" t="s">
        <v>14</v>
      </c>
    </row>
    <row r="12" spans="1:26" ht="31.5">
      <c r="A12" s="63" t="s">
        <v>15</v>
      </c>
      <c r="B12" s="64" t="s">
        <v>16</v>
      </c>
      <c r="C12" s="169">
        <v>650</v>
      </c>
      <c r="D12" s="169">
        <v>0</v>
      </c>
      <c r="E12" s="170">
        <v>650</v>
      </c>
      <c r="F12" s="166">
        <v>-650</v>
      </c>
      <c r="G12" s="166">
        <v>0</v>
      </c>
      <c r="H12" s="167">
        <v>0</v>
      </c>
      <c r="I12" s="168">
        <f t="shared" si="0"/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61" t="s">
        <v>17</v>
      </c>
      <c r="Y12" s="67">
        <v>44712</v>
      </c>
      <c r="Z12" s="61" t="s">
        <v>14</v>
      </c>
    </row>
    <row r="13" spans="1:26" ht="15.75">
      <c r="A13" s="63" t="s">
        <v>18</v>
      </c>
      <c r="B13" s="64" t="s">
        <v>19</v>
      </c>
      <c r="C13" s="169">
        <v>25</v>
      </c>
      <c r="D13" s="169">
        <v>0</v>
      </c>
      <c r="E13" s="170">
        <v>25</v>
      </c>
      <c r="F13" s="170">
        <v>0</v>
      </c>
      <c r="G13" s="170">
        <v>25</v>
      </c>
      <c r="H13" s="167">
        <v>0</v>
      </c>
      <c r="I13" s="168">
        <f t="shared" si="0"/>
        <v>25</v>
      </c>
      <c r="J13" s="168">
        <v>0</v>
      </c>
      <c r="K13" s="168">
        <v>25</v>
      </c>
      <c r="L13" s="168">
        <v>0</v>
      </c>
      <c r="M13" s="168">
        <v>25</v>
      </c>
      <c r="N13" s="168">
        <v>0</v>
      </c>
      <c r="O13" s="168">
        <v>25</v>
      </c>
      <c r="P13" s="168">
        <v>0</v>
      </c>
      <c r="Q13" s="168">
        <v>25</v>
      </c>
      <c r="R13" s="168">
        <v>0</v>
      </c>
      <c r="S13" s="168">
        <v>25</v>
      </c>
      <c r="T13" s="168">
        <v>0</v>
      </c>
      <c r="U13" s="168">
        <v>25</v>
      </c>
      <c r="V13" s="168">
        <v>0</v>
      </c>
      <c r="W13" s="168">
        <v>25</v>
      </c>
      <c r="X13" s="61" t="s">
        <v>17</v>
      </c>
      <c r="Y13" s="67">
        <v>44672</v>
      </c>
      <c r="Z13" s="61" t="s">
        <v>14</v>
      </c>
    </row>
    <row r="14" spans="1:26" ht="15.75">
      <c r="A14" s="63" t="s">
        <v>20</v>
      </c>
      <c r="B14" s="64" t="s">
        <v>21</v>
      </c>
      <c r="C14" s="169">
        <v>28</v>
      </c>
      <c r="D14" s="169">
        <v>0</v>
      </c>
      <c r="E14" s="170">
        <v>28</v>
      </c>
      <c r="F14" s="170">
        <v>28</v>
      </c>
      <c r="G14" s="170">
        <v>28</v>
      </c>
      <c r="H14" s="167">
        <v>0</v>
      </c>
      <c r="I14" s="168">
        <f t="shared" si="0"/>
        <v>28</v>
      </c>
      <c r="J14" s="168">
        <v>0</v>
      </c>
      <c r="K14" s="168">
        <v>28</v>
      </c>
      <c r="L14" s="168">
        <v>0</v>
      </c>
      <c r="M14" s="168">
        <v>28</v>
      </c>
      <c r="N14" s="168">
        <v>0</v>
      </c>
      <c r="O14" s="168">
        <v>28</v>
      </c>
      <c r="P14" s="168">
        <v>0</v>
      </c>
      <c r="Q14" s="168">
        <v>28</v>
      </c>
      <c r="R14" s="168">
        <v>0</v>
      </c>
      <c r="S14" s="168">
        <v>28</v>
      </c>
      <c r="T14" s="168">
        <v>0</v>
      </c>
      <c r="U14" s="168">
        <v>28</v>
      </c>
      <c r="V14" s="168">
        <v>0</v>
      </c>
      <c r="W14" s="168">
        <v>28</v>
      </c>
      <c r="X14" s="61" t="s">
        <v>17</v>
      </c>
      <c r="Y14" s="67">
        <v>44586</v>
      </c>
      <c r="Z14" s="61" t="s">
        <v>14</v>
      </c>
    </row>
    <row r="15" spans="1:26" ht="15.75">
      <c r="A15" s="63" t="s">
        <v>22</v>
      </c>
      <c r="B15" s="64" t="s">
        <v>23</v>
      </c>
      <c r="C15" s="169">
        <v>120</v>
      </c>
      <c r="D15" s="169">
        <v>0</v>
      </c>
      <c r="E15" s="170">
        <v>120</v>
      </c>
      <c r="F15" s="166">
        <v>-120</v>
      </c>
      <c r="G15" s="166">
        <v>0</v>
      </c>
      <c r="H15" s="167">
        <v>0</v>
      </c>
      <c r="I15" s="168">
        <f t="shared" si="0"/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61" t="s">
        <v>17</v>
      </c>
      <c r="Y15" s="67">
        <v>44672</v>
      </c>
      <c r="Z15" s="61" t="s">
        <v>14</v>
      </c>
    </row>
    <row r="16" spans="1:26" ht="31.5">
      <c r="A16" s="63" t="s">
        <v>24</v>
      </c>
      <c r="B16" s="64" t="s">
        <v>25</v>
      </c>
      <c r="C16" s="169">
        <v>180</v>
      </c>
      <c r="D16" s="169">
        <v>0</v>
      </c>
      <c r="E16" s="170">
        <v>180</v>
      </c>
      <c r="F16" s="166">
        <v>-180</v>
      </c>
      <c r="G16" s="166">
        <v>0</v>
      </c>
      <c r="H16" s="167">
        <v>0</v>
      </c>
      <c r="I16" s="168">
        <f t="shared" si="0"/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61" t="s">
        <v>17</v>
      </c>
      <c r="Y16" s="67">
        <v>44672</v>
      </c>
      <c r="Z16" s="61" t="s">
        <v>14</v>
      </c>
    </row>
    <row r="17" spans="1:26" ht="47.25">
      <c r="A17" s="63" t="s">
        <v>26</v>
      </c>
      <c r="B17" s="64" t="s">
        <v>27</v>
      </c>
      <c r="C17" s="169">
        <v>300</v>
      </c>
      <c r="D17" s="169">
        <v>0</v>
      </c>
      <c r="E17" s="170">
        <v>300</v>
      </c>
      <c r="F17" s="166">
        <v>-300</v>
      </c>
      <c r="G17" s="166">
        <v>0</v>
      </c>
      <c r="H17" s="167">
        <v>0</v>
      </c>
      <c r="I17" s="168">
        <f t="shared" si="0"/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61" t="s">
        <v>17</v>
      </c>
      <c r="Y17" s="67">
        <v>44665</v>
      </c>
      <c r="Z17" s="61" t="s">
        <v>14</v>
      </c>
    </row>
    <row r="18" spans="1:26" ht="15.75">
      <c r="A18" s="142" t="s">
        <v>28</v>
      </c>
      <c r="B18" s="147" t="s">
        <v>126</v>
      </c>
      <c r="C18" s="169">
        <v>2800</v>
      </c>
      <c r="D18" s="169">
        <v>0</v>
      </c>
      <c r="E18" s="170">
        <v>2800</v>
      </c>
      <c r="F18" s="170">
        <v>0</v>
      </c>
      <c r="G18" s="170">
        <v>2800</v>
      </c>
      <c r="H18" s="167">
        <v>0</v>
      </c>
      <c r="I18" s="168">
        <f t="shared" si="0"/>
        <v>2800</v>
      </c>
      <c r="J18" s="168">
        <v>0</v>
      </c>
      <c r="K18" s="168">
        <v>2800</v>
      </c>
      <c r="L18" s="168">
        <v>0</v>
      </c>
      <c r="M18" s="168">
        <v>2800</v>
      </c>
      <c r="N18" s="168">
        <v>0</v>
      </c>
      <c r="O18" s="168">
        <v>2800</v>
      </c>
      <c r="P18" s="168">
        <v>0</v>
      </c>
      <c r="Q18" s="168">
        <v>2800</v>
      </c>
      <c r="R18" s="168">
        <v>0</v>
      </c>
      <c r="S18" s="168">
        <v>2800</v>
      </c>
      <c r="T18" s="168">
        <v>0</v>
      </c>
      <c r="U18" s="168">
        <v>2800</v>
      </c>
      <c r="V18" s="172">
        <v>-2800</v>
      </c>
      <c r="W18" s="172">
        <v>0</v>
      </c>
      <c r="X18" s="61" t="s">
        <v>17</v>
      </c>
      <c r="Y18" s="67">
        <v>44601</v>
      </c>
      <c r="Z18" s="61" t="s">
        <v>14</v>
      </c>
    </row>
    <row r="19" spans="1:26" ht="15.75">
      <c r="A19" s="63" t="s">
        <v>30</v>
      </c>
      <c r="B19" s="64" t="s">
        <v>31</v>
      </c>
      <c r="C19" s="169">
        <v>1600</v>
      </c>
      <c r="D19" s="169">
        <v>0</v>
      </c>
      <c r="E19" s="170">
        <v>1600</v>
      </c>
      <c r="F19" s="170">
        <v>0</v>
      </c>
      <c r="G19" s="170">
        <v>1600</v>
      </c>
      <c r="H19" s="167">
        <v>0</v>
      </c>
      <c r="I19" s="168">
        <f t="shared" si="0"/>
        <v>1600</v>
      </c>
      <c r="J19" s="168">
        <v>0</v>
      </c>
      <c r="K19" s="168">
        <v>1600</v>
      </c>
      <c r="L19" s="171">
        <v>-1600</v>
      </c>
      <c r="M19" s="171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61" t="s">
        <v>17</v>
      </c>
      <c r="Y19" s="67">
        <v>44665</v>
      </c>
      <c r="Z19" s="61" t="s">
        <v>14</v>
      </c>
    </row>
    <row r="20" spans="1:26" ht="31.5">
      <c r="A20" s="63" t="s">
        <v>32</v>
      </c>
      <c r="B20" s="57" t="s">
        <v>33</v>
      </c>
      <c r="C20" s="164">
        <v>920</v>
      </c>
      <c r="D20" s="164">
        <v>0</v>
      </c>
      <c r="E20" s="165">
        <v>920</v>
      </c>
      <c r="F20" s="166">
        <v>-370</v>
      </c>
      <c r="G20" s="166">
        <v>550</v>
      </c>
      <c r="H20" s="167">
        <v>0</v>
      </c>
      <c r="I20" s="168">
        <f t="shared" si="0"/>
        <v>550</v>
      </c>
      <c r="J20" s="168">
        <v>0</v>
      </c>
      <c r="K20" s="168">
        <v>550</v>
      </c>
      <c r="L20" s="168">
        <v>0</v>
      </c>
      <c r="M20" s="168">
        <v>550</v>
      </c>
      <c r="N20" s="168">
        <v>0</v>
      </c>
      <c r="O20" s="168">
        <v>550</v>
      </c>
      <c r="P20" s="168">
        <v>0</v>
      </c>
      <c r="Q20" s="168">
        <v>550</v>
      </c>
      <c r="R20" s="168">
        <v>0</v>
      </c>
      <c r="S20" s="168">
        <v>550</v>
      </c>
      <c r="T20" s="171">
        <v>370</v>
      </c>
      <c r="U20" s="171">
        <f>SUM(U21:U23)</f>
        <v>920</v>
      </c>
      <c r="V20" s="168">
        <v>0</v>
      </c>
      <c r="W20" s="228">
        <f>SUM(W21:W23)</f>
        <v>920</v>
      </c>
      <c r="X20" s="61"/>
      <c r="Y20" s="67"/>
      <c r="Z20" s="61" t="s">
        <v>34</v>
      </c>
    </row>
    <row r="21" spans="1:26" ht="31.5">
      <c r="A21" s="63" t="s">
        <v>35</v>
      </c>
      <c r="B21" s="64" t="s">
        <v>36</v>
      </c>
      <c r="C21" s="169">
        <v>230</v>
      </c>
      <c r="D21" s="169">
        <v>0</v>
      </c>
      <c r="E21" s="170">
        <v>230</v>
      </c>
      <c r="F21" s="166">
        <v>-230</v>
      </c>
      <c r="G21" s="166">
        <v>0</v>
      </c>
      <c r="H21" s="167">
        <v>0</v>
      </c>
      <c r="I21" s="168">
        <f t="shared" si="0"/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71">
        <v>230</v>
      </c>
      <c r="U21" s="171">
        <v>230</v>
      </c>
      <c r="V21" s="168">
        <v>0</v>
      </c>
      <c r="W21" s="168">
        <v>230</v>
      </c>
      <c r="X21" s="61" t="s">
        <v>17</v>
      </c>
      <c r="Y21" s="67">
        <v>44835</v>
      </c>
      <c r="Z21" s="61" t="s">
        <v>34</v>
      </c>
    </row>
    <row r="22" spans="1:26" ht="15.75">
      <c r="A22" s="63" t="s">
        <v>37</v>
      </c>
      <c r="B22" s="64" t="s">
        <v>38</v>
      </c>
      <c r="C22" s="169">
        <v>140</v>
      </c>
      <c r="D22" s="169">
        <v>0</v>
      </c>
      <c r="E22" s="170">
        <v>140</v>
      </c>
      <c r="F22" s="166">
        <v>-140</v>
      </c>
      <c r="G22" s="166">
        <v>0</v>
      </c>
      <c r="H22" s="167">
        <v>0</v>
      </c>
      <c r="I22" s="168">
        <f t="shared" si="0"/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71">
        <v>140</v>
      </c>
      <c r="U22" s="171">
        <v>140</v>
      </c>
      <c r="V22" s="168">
        <v>0</v>
      </c>
      <c r="W22" s="168">
        <v>140</v>
      </c>
      <c r="X22" s="61" t="s">
        <v>17</v>
      </c>
      <c r="Y22" s="67">
        <v>44835</v>
      </c>
      <c r="Z22" s="61" t="s">
        <v>34</v>
      </c>
    </row>
    <row r="23" spans="1:26" ht="15.75">
      <c r="A23" s="63" t="s">
        <v>39</v>
      </c>
      <c r="B23" s="64" t="s">
        <v>40</v>
      </c>
      <c r="C23" s="169">
        <v>550</v>
      </c>
      <c r="D23" s="169">
        <v>0</v>
      </c>
      <c r="E23" s="170">
        <v>550</v>
      </c>
      <c r="F23" s="170">
        <v>0</v>
      </c>
      <c r="G23" s="170">
        <v>550</v>
      </c>
      <c r="H23" s="167">
        <v>0</v>
      </c>
      <c r="I23" s="168">
        <f t="shared" si="0"/>
        <v>550</v>
      </c>
      <c r="J23" s="168">
        <v>0</v>
      </c>
      <c r="K23" s="168">
        <v>550</v>
      </c>
      <c r="L23" s="168">
        <v>0</v>
      </c>
      <c r="M23" s="168">
        <v>550</v>
      </c>
      <c r="N23" s="168">
        <v>0</v>
      </c>
      <c r="O23" s="168">
        <v>550</v>
      </c>
      <c r="P23" s="168">
        <v>0</v>
      </c>
      <c r="Q23" s="168">
        <v>550</v>
      </c>
      <c r="R23" s="168">
        <v>0</v>
      </c>
      <c r="S23" s="168">
        <v>550</v>
      </c>
      <c r="T23" s="168">
        <v>0</v>
      </c>
      <c r="U23" s="168">
        <v>550</v>
      </c>
      <c r="V23" s="168">
        <v>0</v>
      </c>
      <c r="W23" s="168">
        <v>550</v>
      </c>
      <c r="X23" s="61" t="s">
        <v>17</v>
      </c>
      <c r="Y23" s="67">
        <v>44915</v>
      </c>
      <c r="Z23" s="61" t="s">
        <v>34</v>
      </c>
    </row>
    <row r="24" spans="1:26" ht="31.5">
      <c r="A24" s="63" t="s">
        <v>173</v>
      </c>
      <c r="B24" s="57" t="s">
        <v>176</v>
      </c>
      <c r="C24" s="169"/>
      <c r="D24" s="169"/>
      <c r="E24" s="170"/>
      <c r="F24" s="170"/>
      <c r="G24" s="170"/>
      <c r="H24" s="167"/>
      <c r="I24" s="168"/>
      <c r="J24" s="168"/>
      <c r="K24" s="168"/>
      <c r="L24" s="168"/>
      <c r="M24" s="168"/>
      <c r="N24" s="168"/>
      <c r="O24" s="168"/>
      <c r="P24" s="171">
        <v>1500</v>
      </c>
      <c r="Q24" s="171">
        <v>1500</v>
      </c>
      <c r="R24" s="168">
        <v>0</v>
      </c>
      <c r="S24" s="168">
        <v>1500</v>
      </c>
      <c r="T24" s="168">
        <v>0</v>
      </c>
      <c r="U24" s="168">
        <v>1500</v>
      </c>
      <c r="V24" s="168">
        <v>0</v>
      </c>
      <c r="W24" s="228">
        <v>1500</v>
      </c>
      <c r="X24" s="61"/>
      <c r="Y24" s="67"/>
      <c r="Z24" s="61" t="s">
        <v>184</v>
      </c>
    </row>
    <row r="25" spans="1:26" ht="15.75">
      <c r="A25" s="63" t="s">
        <v>174</v>
      </c>
      <c r="B25" s="64" t="s">
        <v>175</v>
      </c>
      <c r="C25" s="169"/>
      <c r="D25" s="169"/>
      <c r="E25" s="170"/>
      <c r="F25" s="170"/>
      <c r="G25" s="170"/>
      <c r="H25" s="167"/>
      <c r="I25" s="168"/>
      <c r="J25" s="168"/>
      <c r="K25" s="168"/>
      <c r="L25" s="168"/>
      <c r="M25" s="168"/>
      <c r="N25" s="168"/>
      <c r="O25" s="168"/>
      <c r="P25" s="171">
        <v>1500</v>
      </c>
      <c r="Q25" s="171">
        <v>1500</v>
      </c>
      <c r="R25" s="168">
        <v>0</v>
      </c>
      <c r="S25" s="168">
        <v>1500</v>
      </c>
      <c r="T25" s="168">
        <v>0</v>
      </c>
      <c r="U25" s="168">
        <v>1500</v>
      </c>
      <c r="V25" s="168">
        <v>0</v>
      </c>
      <c r="W25" s="168">
        <v>1500</v>
      </c>
      <c r="X25" s="61" t="s">
        <v>17</v>
      </c>
      <c r="Y25" s="67">
        <v>44915</v>
      </c>
      <c r="Z25" s="61" t="s">
        <v>184</v>
      </c>
    </row>
    <row r="26" spans="1:26" ht="15.75">
      <c r="A26" s="63"/>
      <c r="B26" s="57" t="s">
        <v>41</v>
      </c>
      <c r="C26" s="164">
        <v>6623</v>
      </c>
      <c r="D26" s="164">
        <v>0</v>
      </c>
      <c r="E26" s="165">
        <f>E11+E20</f>
        <v>6623</v>
      </c>
      <c r="F26" s="165"/>
      <c r="G26" s="166">
        <v>5003</v>
      </c>
      <c r="H26" s="167">
        <v>0</v>
      </c>
      <c r="I26" s="168">
        <f t="shared" si="0"/>
        <v>5003</v>
      </c>
      <c r="J26" s="168">
        <v>0</v>
      </c>
      <c r="K26" s="168">
        <v>5003</v>
      </c>
      <c r="L26" s="168">
        <v>0</v>
      </c>
      <c r="M26" s="171">
        <v>3403</v>
      </c>
      <c r="N26" s="171">
        <v>0</v>
      </c>
      <c r="O26" s="171">
        <v>3403</v>
      </c>
      <c r="P26" s="171"/>
      <c r="Q26" s="171">
        <v>4903</v>
      </c>
      <c r="R26" s="172"/>
      <c r="S26" s="168">
        <v>4903</v>
      </c>
      <c r="T26" s="168"/>
      <c r="U26" s="171">
        <v>5273</v>
      </c>
      <c r="V26" s="172">
        <f>SUM(V12:V25)</f>
        <v>-2800</v>
      </c>
      <c r="W26" s="172">
        <v>2473</v>
      </c>
      <c r="X26" s="61"/>
      <c r="Y26" s="67"/>
      <c r="Z26" s="61"/>
    </row>
    <row r="27" spans="1:26" ht="15.75">
      <c r="A27" s="56"/>
      <c r="B27" s="57" t="s">
        <v>127</v>
      </c>
      <c r="C27" s="173"/>
      <c r="D27" s="173"/>
      <c r="E27" s="170">
        <v>0</v>
      </c>
      <c r="F27" s="166"/>
      <c r="G27" s="166">
        <v>-1620</v>
      </c>
      <c r="H27" s="167"/>
      <c r="I27" s="174"/>
      <c r="J27" s="174"/>
      <c r="K27" s="174"/>
      <c r="L27" s="171">
        <v>-1600</v>
      </c>
      <c r="M27" s="175"/>
      <c r="N27" s="175"/>
      <c r="O27" s="175"/>
      <c r="P27" s="171">
        <v>1500</v>
      </c>
      <c r="Q27" s="176"/>
      <c r="R27" s="175"/>
      <c r="S27" s="175"/>
      <c r="T27" s="171">
        <v>370</v>
      </c>
      <c r="U27" s="176"/>
      <c r="V27" s="176"/>
      <c r="W27" s="176"/>
      <c r="X27" s="61"/>
      <c r="Y27" s="67"/>
      <c r="Z27" s="61"/>
    </row>
    <row r="28" spans="1:26" ht="15.75">
      <c r="A28" s="56" t="s">
        <v>42</v>
      </c>
      <c r="B28" s="57" t="s">
        <v>43</v>
      </c>
      <c r="C28" s="173"/>
      <c r="D28" s="173"/>
      <c r="E28" s="170"/>
      <c r="F28" s="170"/>
      <c r="G28" s="170"/>
      <c r="H28" s="167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61"/>
      <c r="Y28" s="67"/>
      <c r="Z28" s="61"/>
    </row>
    <row r="29" spans="1:26" ht="47.25">
      <c r="A29" s="63" t="s">
        <v>44</v>
      </c>
      <c r="B29" s="69" t="s">
        <v>45</v>
      </c>
      <c r="C29" s="177">
        <v>600</v>
      </c>
      <c r="D29" s="177">
        <v>0</v>
      </c>
      <c r="E29" s="170">
        <v>600</v>
      </c>
      <c r="F29" s="166">
        <v>-165</v>
      </c>
      <c r="G29" s="166">
        <v>435</v>
      </c>
      <c r="H29" s="167">
        <v>0</v>
      </c>
      <c r="I29" s="168">
        <f t="shared" ref="I29:I50" si="1">G29</f>
        <v>435</v>
      </c>
      <c r="J29" s="168">
        <v>0</v>
      </c>
      <c r="K29" s="168">
        <v>435</v>
      </c>
      <c r="L29" s="168">
        <v>0</v>
      </c>
      <c r="M29" s="168">
        <v>435</v>
      </c>
      <c r="N29" s="168">
        <v>0</v>
      </c>
      <c r="O29" s="168">
        <v>435</v>
      </c>
      <c r="P29" s="168">
        <v>0</v>
      </c>
      <c r="Q29" s="168">
        <v>435</v>
      </c>
      <c r="R29" s="168">
        <v>0</v>
      </c>
      <c r="S29" s="168">
        <v>435</v>
      </c>
      <c r="T29" s="168">
        <v>0</v>
      </c>
      <c r="U29" s="168">
        <v>435</v>
      </c>
      <c r="V29" s="168">
        <v>0</v>
      </c>
      <c r="W29" s="168">
        <v>435</v>
      </c>
      <c r="X29" s="61" t="s">
        <v>17</v>
      </c>
      <c r="Y29" s="67">
        <v>44840</v>
      </c>
      <c r="Z29" s="61" t="s">
        <v>46</v>
      </c>
    </row>
    <row r="30" spans="1:26" ht="47.25">
      <c r="A30" s="63" t="s">
        <v>47</v>
      </c>
      <c r="B30" s="69" t="s">
        <v>48</v>
      </c>
      <c r="C30" s="177">
        <v>400</v>
      </c>
      <c r="D30" s="177">
        <v>0</v>
      </c>
      <c r="E30" s="170">
        <v>400</v>
      </c>
      <c r="F30" s="166">
        <v>-400</v>
      </c>
      <c r="G30" s="166">
        <v>0</v>
      </c>
      <c r="H30" s="167">
        <v>0</v>
      </c>
      <c r="I30" s="168">
        <f t="shared" si="1"/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61" t="s">
        <v>17</v>
      </c>
      <c r="Y30" s="67">
        <v>44756</v>
      </c>
      <c r="Z30" s="61" t="s">
        <v>46</v>
      </c>
    </row>
    <row r="31" spans="1:26" ht="31.5">
      <c r="A31" s="63" t="s">
        <v>49</v>
      </c>
      <c r="B31" s="69" t="s">
        <v>50</v>
      </c>
      <c r="C31" s="177">
        <v>200</v>
      </c>
      <c r="D31" s="177">
        <v>0</v>
      </c>
      <c r="E31" s="170">
        <v>200</v>
      </c>
      <c r="F31" s="166">
        <v>-200</v>
      </c>
      <c r="G31" s="166">
        <v>0</v>
      </c>
      <c r="H31" s="167">
        <v>0</v>
      </c>
      <c r="I31" s="168">
        <f t="shared" si="1"/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61" t="s">
        <v>17</v>
      </c>
      <c r="Y31" s="67">
        <v>44700</v>
      </c>
      <c r="Z31" s="61" t="s">
        <v>46</v>
      </c>
    </row>
    <row r="32" spans="1:26" ht="47.25">
      <c r="A32" s="63" t="s">
        <v>51</v>
      </c>
      <c r="B32" s="69" t="s">
        <v>52</v>
      </c>
      <c r="C32" s="177">
        <v>2500</v>
      </c>
      <c r="D32" s="178">
        <v>-2452.1</v>
      </c>
      <c r="E32" s="166">
        <v>47.9</v>
      </c>
      <c r="F32" s="166">
        <v>-47.9</v>
      </c>
      <c r="G32" s="166">
        <v>0</v>
      </c>
      <c r="H32" s="167">
        <v>0</v>
      </c>
      <c r="I32" s="168">
        <f t="shared" si="1"/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61" t="s">
        <v>17</v>
      </c>
      <c r="Y32" s="67">
        <v>44840</v>
      </c>
      <c r="Z32" s="61" t="s">
        <v>46</v>
      </c>
    </row>
    <row r="33" spans="1:26" ht="47.25">
      <c r="A33" s="63" t="s">
        <v>53</v>
      </c>
      <c r="B33" s="69" t="s">
        <v>54</v>
      </c>
      <c r="C33" s="177">
        <v>49</v>
      </c>
      <c r="D33" s="177">
        <v>0</v>
      </c>
      <c r="E33" s="170">
        <v>49</v>
      </c>
      <c r="F33" s="166">
        <v>-49</v>
      </c>
      <c r="G33" s="166">
        <v>0</v>
      </c>
      <c r="H33" s="167">
        <v>0</v>
      </c>
      <c r="I33" s="168">
        <f t="shared" si="1"/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61" t="s">
        <v>17</v>
      </c>
      <c r="Y33" s="67">
        <v>44616</v>
      </c>
      <c r="Z33" s="61" t="s">
        <v>14</v>
      </c>
    </row>
    <row r="34" spans="1:26" ht="31.5">
      <c r="A34" s="63" t="s">
        <v>55</v>
      </c>
      <c r="B34" s="69" t="s">
        <v>56</v>
      </c>
      <c r="C34" s="179">
        <v>400</v>
      </c>
      <c r="D34" s="177">
        <v>0</v>
      </c>
      <c r="E34" s="170">
        <v>400</v>
      </c>
      <c r="F34" s="166">
        <v>-400</v>
      </c>
      <c r="G34" s="166">
        <v>0</v>
      </c>
      <c r="H34" s="167">
        <v>0</v>
      </c>
      <c r="I34" s="168">
        <f t="shared" si="1"/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61" t="s">
        <v>17</v>
      </c>
      <c r="Y34" s="67">
        <v>44777</v>
      </c>
      <c r="Z34" s="61" t="s">
        <v>14</v>
      </c>
    </row>
    <row r="35" spans="1:26" ht="47.25">
      <c r="A35" s="63" t="s">
        <v>57</v>
      </c>
      <c r="B35" s="69" t="s">
        <v>58</v>
      </c>
      <c r="C35" s="179">
        <v>200</v>
      </c>
      <c r="D35" s="177">
        <v>0</v>
      </c>
      <c r="E35" s="170">
        <v>200</v>
      </c>
      <c r="F35" s="166">
        <v>-200</v>
      </c>
      <c r="G35" s="166">
        <v>0</v>
      </c>
      <c r="H35" s="167">
        <v>0</v>
      </c>
      <c r="I35" s="168">
        <f t="shared" si="1"/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61" t="s">
        <v>17</v>
      </c>
      <c r="Y35" s="67">
        <v>44707</v>
      </c>
      <c r="Z35" s="61" t="s">
        <v>14</v>
      </c>
    </row>
    <row r="36" spans="1:26" ht="63">
      <c r="A36" s="142" t="s">
        <v>59</v>
      </c>
      <c r="B36" s="159" t="s">
        <v>60</v>
      </c>
      <c r="C36" s="179">
        <v>500</v>
      </c>
      <c r="D36" s="177">
        <v>0</v>
      </c>
      <c r="E36" s="170">
        <v>500</v>
      </c>
      <c r="F36" s="170">
        <v>0</v>
      </c>
      <c r="G36" s="170">
        <v>500</v>
      </c>
      <c r="H36" s="167">
        <v>0</v>
      </c>
      <c r="I36" s="168">
        <f t="shared" si="1"/>
        <v>500</v>
      </c>
      <c r="J36" s="168">
        <v>0</v>
      </c>
      <c r="K36" s="168">
        <v>500</v>
      </c>
      <c r="L36" s="168">
        <v>0</v>
      </c>
      <c r="M36" s="168">
        <v>500</v>
      </c>
      <c r="N36" s="168">
        <v>0</v>
      </c>
      <c r="O36" s="168">
        <v>500</v>
      </c>
      <c r="P36" s="168">
        <v>0</v>
      </c>
      <c r="Q36" s="168">
        <v>500</v>
      </c>
      <c r="R36" s="168">
        <v>0</v>
      </c>
      <c r="S36" s="168">
        <v>500</v>
      </c>
      <c r="T36" s="168">
        <v>0</v>
      </c>
      <c r="U36" s="168">
        <v>500</v>
      </c>
      <c r="V36" s="172">
        <v>-500</v>
      </c>
      <c r="W36" s="172">
        <v>0</v>
      </c>
      <c r="X36" s="61" t="s">
        <v>17</v>
      </c>
      <c r="Y36" s="67">
        <v>44840</v>
      </c>
      <c r="Z36" s="61" t="s">
        <v>14</v>
      </c>
    </row>
    <row r="37" spans="1:26" ht="63">
      <c r="A37" s="63" t="s">
        <v>61</v>
      </c>
      <c r="B37" s="69" t="s">
        <v>62</v>
      </c>
      <c r="C37" s="179">
        <v>1750</v>
      </c>
      <c r="D37" s="177">
        <v>0</v>
      </c>
      <c r="E37" s="170">
        <v>1750</v>
      </c>
      <c r="F37" s="170">
        <v>0</v>
      </c>
      <c r="G37" s="170">
        <v>1750</v>
      </c>
      <c r="H37" s="167">
        <v>0</v>
      </c>
      <c r="I37" s="168">
        <f t="shared" si="1"/>
        <v>1750</v>
      </c>
      <c r="J37" s="168">
        <v>0</v>
      </c>
      <c r="K37" s="168">
        <v>1750</v>
      </c>
      <c r="L37" s="168">
        <v>0</v>
      </c>
      <c r="M37" s="168">
        <v>1750</v>
      </c>
      <c r="N37" s="168">
        <v>0</v>
      </c>
      <c r="O37" s="168">
        <v>1750</v>
      </c>
      <c r="P37" s="168">
        <v>0</v>
      </c>
      <c r="Q37" s="168">
        <v>1750</v>
      </c>
      <c r="R37" s="168">
        <v>0</v>
      </c>
      <c r="S37" s="168">
        <v>1750</v>
      </c>
      <c r="T37" s="168">
        <v>0</v>
      </c>
      <c r="U37" s="168">
        <v>1750</v>
      </c>
      <c r="V37" s="168">
        <v>0</v>
      </c>
      <c r="W37" s="168">
        <v>1750</v>
      </c>
      <c r="X37" s="73" t="s">
        <v>63</v>
      </c>
      <c r="Y37" s="67">
        <v>44861</v>
      </c>
      <c r="Z37" s="61" t="s">
        <v>14</v>
      </c>
    </row>
    <row r="38" spans="1:26" ht="87.75" customHeight="1">
      <c r="A38" s="142" t="s">
        <v>64</v>
      </c>
      <c r="B38" s="159" t="s">
        <v>65</v>
      </c>
      <c r="C38" s="180">
        <v>1500</v>
      </c>
      <c r="D38" s="178">
        <v>0</v>
      </c>
      <c r="E38" s="166">
        <v>1500</v>
      </c>
      <c r="F38" s="166">
        <v>0</v>
      </c>
      <c r="G38" s="166">
        <v>1500</v>
      </c>
      <c r="H38" s="181">
        <v>0</v>
      </c>
      <c r="I38" s="171">
        <f t="shared" si="1"/>
        <v>1500</v>
      </c>
      <c r="J38" s="171">
        <v>0</v>
      </c>
      <c r="K38" s="171">
        <v>1500</v>
      </c>
      <c r="L38" s="171">
        <v>0</v>
      </c>
      <c r="M38" s="171">
        <v>1500</v>
      </c>
      <c r="N38" s="171">
        <v>0</v>
      </c>
      <c r="O38" s="171">
        <v>1500</v>
      </c>
      <c r="P38" s="171">
        <v>0</v>
      </c>
      <c r="Q38" s="171">
        <v>1500</v>
      </c>
      <c r="R38" s="171">
        <v>-626.548</v>
      </c>
      <c r="S38" s="171">
        <v>873.452</v>
      </c>
      <c r="T38" s="168">
        <v>0</v>
      </c>
      <c r="U38" s="168">
        <v>873.452</v>
      </c>
      <c r="V38" s="172">
        <v>-805.84</v>
      </c>
      <c r="W38" s="172">
        <v>67.611999999999995</v>
      </c>
      <c r="X38" s="61" t="s">
        <v>17</v>
      </c>
      <c r="Y38" s="67">
        <v>44826</v>
      </c>
      <c r="Z38" s="61" t="s">
        <v>46</v>
      </c>
    </row>
    <row r="39" spans="1:26" ht="47.25">
      <c r="A39" s="63" t="s">
        <v>66</v>
      </c>
      <c r="B39" s="69" t="s">
        <v>67</v>
      </c>
      <c r="C39" s="179">
        <v>1600</v>
      </c>
      <c r="D39" s="177">
        <v>0</v>
      </c>
      <c r="E39" s="182">
        <v>1600</v>
      </c>
      <c r="F39" s="182">
        <v>0</v>
      </c>
      <c r="G39" s="182">
        <v>1600</v>
      </c>
      <c r="H39" s="167">
        <v>0</v>
      </c>
      <c r="I39" s="168">
        <f t="shared" si="1"/>
        <v>1600</v>
      </c>
      <c r="J39" s="171">
        <v>-1236</v>
      </c>
      <c r="K39" s="171">
        <v>364</v>
      </c>
      <c r="L39" s="168">
        <v>0</v>
      </c>
      <c r="M39" s="168">
        <v>364</v>
      </c>
      <c r="N39" s="168">
        <v>0</v>
      </c>
      <c r="O39" s="168">
        <v>364</v>
      </c>
      <c r="P39" s="168">
        <v>0</v>
      </c>
      <c r="Q39" s="168">
        <v>364</v>
      </c>
      <c r="R39" s="171">
        <v>-364</v>
      </c>
      <c r="S39" s="171">
        <v>0</v>
      </c>
      <c r="T39" s="168">
        <v>0</v>
      </c>
      <c r="U39" s="168">
        <v>0</v>
      </c>
      <c r="V39" s="168">
        <v>0</v>
      </c>
      <c r="W39" s="168">
        <v>0</v>
      </c>
      <c r="X39" s="61" t="s">
        <v>17</v>
      </c>
      <c r="Y39" s="67">
        <v>44854</v>
      </c>
      <c r="Z39" s="61" t="s">
        <v>14</v>
      </c>
    </row>
    <row r="40" spans="1:26" ht="78.75">
      <c r="A40" s="63" t="s">
        <v>68</v>
      </c>
      <c r="B40" s="75" t="s">
        <v>128</v>
      </c>
      <c r="C40" s="183">
        <v>123.625</v>
      </c>
      <c r="D40" s="184">
        <v>0</v>
      </c>
      <c r="E40" s="170">
        <v>123.625</v>
      </c>
      <c r="F40" s="170">
        <v>0</v>
      </c>
      <c r="G40" s="170">
        <v>123.625</v>
      </c>
      <c r="H40" s="167">
        <v>0</v>
      </c>
      <c r="I40" s="168">
        <f t="shared" si="1"/>
        <v>123.625</v>
      </c>
      <c r="J40" s="168">
        <v>0</v>
      </c>
      <c r="K40" s="168">
        <v>123.625</v>
      </c>
      <c r="L40" s="168">
        <v>0</v>
      </c>
      <c r="M40" s="168">
        <v>123.625</v>
      </c>
      <c r="N40" s="168">
        <v>0</v>
      </c>
      <c r="O40" s="168">
        <v>123.625</v>
      </c>
      <c r="P40" s="168">
        <v>0</v>
      </c>
      <c r="Q40" s="168">
        <v>123.625</v>
      </c>
      <c r="R40" s="168">
        <v>0</v>
      </c>
      <c r="S40" s="168">
        <v>123.625</v>
      </c>
      <c r="T40" s="168">
        <v>0</v>
      </c>
      <c r="U40" s="168">
        <v>123.625</v>
      </c>
      <c r="V40" s="168">
        <v>0</v>
      </c>
      <c r="W40" s="168">
        <v>123.625</v>
      </c>
      <c r="X40" s="61" t="s">
        <v>17</v>
      </c>
      <c r="Y40" s="67">
        <v>44707</v>
      </c>
      <c r="Z40" s="61" t="s">
        <v>14</v>
      </c>
    </row>
    <row r="41" spans="1:26" ht="78.75">
      <c r="A41" s="63" t="s">
        <v>70</v>
      </c>
      <c r="B41" s="75" t="s">
        <v>129</v>
      </c>
      <c r="C41" s="183">
        <v>542.18100000000004</v>
      </c>
      <c r="D41" s="184">
        <v>0</v>
      </c>
      <c r="E41" s="170">
        <v>542.18100000000004</v>
      </c>
      <c r="F41" s="170">
        <v>0</v>
      </c>
      <c r="G41" s="170">
        <v>542.18100000000004</v>
      </c>
      <c r="H41" s="167">
        <v>0</v>
      </c>
      <c r="I41" s="168">
        <f t="shared" si="1"/>
        <v>542.18100000000004</v>
      </c>
      <c r="J41" s="168">
        <v>0</v>
      </c>
      <c r="K41" s="168">
        <v>542.18100000000004</v>
      </c>
      <c r="L41" s="168">
        <v>0</v>
      </c>
      <c r="M41" s="168">
        <v>542.18100000000004</v>
      </c>
      <c r="N41" s="168">
        <v>0</v>
      </c>
      <c r="O41" s="168">
        <v>542.18100000000004</v>
      </c>
      <c r="P41" s="168">
        <v>0</v>
      </c>
      <c r="Q41" s="168">
        <v>542.18100000000004</v>
      </c>
      <c r="R41" s="168">
        <v>0</v>
      </c>
      <c r="S41" s="168">
        <v>542.18100000000004</v>
      </c>
      <c r="T41" s="168">
        <v>0</v>
      </c>
      <c r="U41" s="168">
        <v>542.18100000000004</v>
      </c>
      <c r="V41" s="168">
        <v>0</v>
      </c>
      <c r="W41" s="168">
        <v>542.18100000000004</v>
      </c>
      <c r="X41" s="61" t="s">
        <v>17</v>
      </c>
      <c r="Y41" s="67">
        <v>44721</v>
      </c>
      <c r="Z41" s="61" t="s">
        <v>14</v>
      </c>
    </row>
    <row r="42" spans="1:26" ht="47.25">
      <c r="A42" s="63" t="s">
        <v>72</v>
      </c>
      <c r="B42" s="69" t="s">
        <v>130</v>
      </c>
      <c r="C42" s="179">
        <v>256.73399999999998</v>
      </c>
      <c r="D42" s="177">
        <v>0</v>
      </c>
      <c r="E42" s="182">
        <v>256.73399999999998</v>
      </c>
      <c r="F42" s="182">
        <v>0</v>
      </c>
      <c r="G42" s="182">
        <v>256.73399999999998</v>
      </c>
      <c r="H42" s="167">
        <v>0</v>
      </c>
      <c r="I42" s="168">
        <f t="shared" si="1"/>
        <v>256.73399999999998</v>
      </c>
      <c r="J42" s="168">
        <v>0</v>
      </c>
      <c r="K42" s="168">
        <v>256.73399999999998</v>
      </c>
      <c r="L42" s="168">
        <v>0</v>
      </c>
      <c r="M42" s="168">
        <v>256.73399999999998</v>
      </c>
      <c r="N42" s="168">
        <v>0</v>
      </c>
      <c r="O42" s="168">
        <v>256.73399999999998</v>
      </c>
      <c r="P42" s="168">
        <v>0</v>
      </c>
      <c r="Q42" s="168">
        <v>256.73399999999998</v>
      </c>
      <c r="R42" s="168">
        <v>0</v>
      </c>
      <c r="S42" s="168">
        <v>256.73399999999998</v>
      </c>
      <c r="T42" s="168">
        <v>0</v>
      </c>
      <c r="U42" s="168">
        <v>256.73399999999998</v>
      </c>
      <c r="V42" s="168">
        <v>0</v>
      </c>
      <c r="W42" s="168">
        <v>256.73399999999998</v>
      </c>
      <c r="X42" s="61" t="s">
        <v>17</v>
      </c>
      <c r="Y42" s="67">
        <v>44693</v>
      </c>
      <c r="Z42" s="61" t="s">
        <v>14</v>
      </c>
    </row>
    <row r="43" spans="1:26" ht="47.25">
      <c r="A43" s="63" t="s">
        <v>74</v>
      </c>
      <c r="B43" s="69" t="s">
        <v>131</v>
      </c>
      <c r="C43" s="179">
        <v>332.87099999999998</v>
      </c>
      <c r="D43" s="177">
        <v>0</v>
      </c>
      <c r="E43" s="182">
        <v>332.87099999999998</v>
      </c>
      <c r="F43" s="182">
        <v>0</v>
      </c>
      <c r="G43" s="182">
        <v>332.87099999999998</v>
      </c>
      <c r="H43" s="167">
        <v>0</v>
      </c>
      <c r="I43" s="168">
        <f t="shared" si="1"/>
        <v>332.87099999999998</v>
      </c>
      <c r="J43" s="168">
        <v>0</v>
      </c>
      <c r="K43" s="168">
        <v>332.87099999999998</v>
      </c>
      <c r="L43" s="168">
        <v>0</v>
      </c>
      <c r="M43" s="168">
        <v>332.87099999999998</v>
      </c>
      <c r="N43" s="168">
        <v>0</v>
      </c>
      <c r="O43" s="168">
        <v>332.87099999999998</v>
      </c>
      <c r="P43" s="168">
        <v>0</v>
      </c>
      <c r="Q43" s="168">
        <v>332.87099999999998</v>
      </c>
      <c r="R43" s="171">
        <v>-64</v>
      </c>
      <c r="S43" s="171">
        <v>268.87099999999998</v>
      </c>
      <c r="T43" s="168">
        <v>0</v>
      </c>
      <c r="U43" s="168">
        <v>268.87099999999998</v>
      </c>
      <c r="V43" s="168">
        <v>0</v>
      </c>
      <c r="W43" s="168">
        <v>268.87099999999998</v>
      </c>
      <c r="X43" s="61" t="s">
        <v>17</v>
      </c>
      <c r="Y43" s="67">
        <v>44727</v>
      </c>
      <c r="Z43" s="61" t="s">
        <v>14</v>
      </c>
    </row>
    <row r="44" spans="1:26" ht="47.25">
      <c r="A44" s="63" t="s">
        <v>77</v>
      </c>
      <c r="B44" s="69" t="s">
        <v>132</v>
      </c>
      <c r="C44" s="179">
        <v>175.04300000000001</v>
      </c>
      <c r="D44" s="177">
        <v>0</v>
      </c>
      <c r="E44" s="182">
        <v>175.04300000000001</v>
      </c>
      <c r="F44" s="182">
        <v>0</v>
      </c>
      <c r="G44" s="182">
        <v>175.04300000000001</v>
      </c>
      <c r="H44" s="167">
        <v>0</v>
      </c>
      <c r="I44" s="168">
        <f t="shared" si="1"/>
        <v>175.04300000000001</v>
      </c>
      <c r="J44" s="168">
        <v>0</v>
      </c>
      <c r="K44" s="168">
        <v>175.04300000000001</v>
      </c>
      <c r="L44" s="168">
        <v>0</v>
      </c>
      <c r="M44" s="168">
        <v>175.04300000000001</v>
      </c>
      <c r="N44" s="168">
        <v>0</v>
      </c>
      <c r="O44" s="168">
        <v>175.04300000000001</v>
      </c>
      <c r="P44" s="168">
        <v>0</v>
      </c>
      <c r="Q44" s="168">
        <v>175.04300000000001</v>
      </c>
      <c r="R44" s="171">
        <v>-24</v>
      </c>
      <c r="S44" s="171">
        <v>151.04300000000001</v>
      </c>
      <c r="T44" s="168">
        <v>0</v>
      </c>
      <c r="U44" s="168">
        <v>151.04300000000001</v>
      </c>
      <c r="V44" s="168">
        <v>0</v>
      </c>
      <c r="W44" s="168">
        <v>151.04300000000001</v>
      </c>
      <c r="X44" s="61" t="s">
        <v>17</v>
      </c>
      <c r="Y44" s="67">
        <v>44756</v>
      </c>
      <c r="Z44" s="61" t="s">
        <v>14</v>
      </c>
    </row>
    <row r="45" spans="1:26" ht="47.25">
      <c r="A45" s="63" t="s">
        <v>79</v>
      </c>
      <c r="B45" s="69" t="s">
        <v>80</v>
      </c>
      <c r="C45" s="179">
        <v>300</v>
      </c>
      <c r="D45" s="177">
        <v>0</v>
      </c>
      <c r="E45" s="170">
        <v>300</v>
      </c>
      <c r="F45" s="170">
        <v>0</v>
      </c>
      <c r="G45" s="170">
        <v>300</v>
      </c>
      <c r="H45" s="167">
        <v>0</v>
      </c>
      <c r="I45" s="168">
        <f t="shared" si="1"/>
        <v>300</v>
      </c>
      <c r="J45" s="168">
        <v>0</v>
      </c>
      <c r="K45" s="168">
        <v>300</v>
      </c>
      <c r="L45" s="168">
        <v>0</v>
      </c>
      <c r="M45" s="168">
        <v>300</v>
      </c>
      <c r="N45" s="168">
        <v>0</v>
      </c>
      <c r="O45" s="168">
        <v>300</v>
      </c>
      <c r="P45" s="168">
        <v>0</v>
      </c>
      <c r="Q45" s="168">
        <v>300</v>
      </c>
      <c r="R45" s="168">
        <v>0</v>
      </c>
      <c r="S45" s="168">
        <v>300</v>
      </c>
      <c r="T45" s="168">
        <v>0</v>
      </c>
      <c r="U45" s="168">
        <v>300</v>
      </c>
      <c r="V45" s="168">
        <v>0</v>
      </c>
      <c r="W45" s="168">
        <v>300</v>
      </c>
      <c r="X45" s="61" t="s">
        <v>17</v>
      </c>
      <c r="Y45" s="67">
        <v>44791</v>
      </c>
      <c r="Z45" s="61" t="s">
        <v>81</v>
      </c>
    </row>
    <row r="46" spans="1:26" ht="47.25">
      <c r="A46" s="63" t="s">
        <v>82</v>
      </c>
      <c r="B46" s="69" t="s">
        <v>83</v>
      </c>
      <c r="C46" s="179">
        <v>140.69999999999999</v>
      </c>
      <c r="D46" s="177">
        <v>0</v>
      </c>
      <c r="E46" s="170">
        <v>140.69999999999999</v>
      </c>
      <c r="F46" s="170">
        <v>0</v>
      </c>
      <c r="G46" s="170">
        <v>140.69999999999999</v>
      </c>
      <c r="H46" s="167">
        <v>0</v>
      </c>
      <c r="I46" s="168">
        <f t="shared" si="1"/>
        <v>140.69999999999999</v>
      </c>
      <c r="J46" s="168">
        <v>0</v>
      </c>
      <c r="K46" s="168">
        <v>140.69999999999999</v>
      </c>
      <c r="L46" s="168">
        <v>0</v>
      </c>
      <c r="M46" s="168">
        <v>140.69999999999999</v>
      </c>
      <c r="N46" s="168">
        <v>0</v>
      </c>
      <c r="O46" s="168">
        <v>140.69999999999999</v>
      </c>
      <c r="P46" s="168">
        <v>0</v>
      </c>
      <c r="Q46" s="168">
        <v>140.69999999999999</v>
      </c>
      <c r="R46" s="171">
        <v>-112</v>
      </c>
      <c r="S46" s="171">
        <v>28.7</v>
      </c>
      <c r="T46" s="168">
        <v>0</v>
      </c>
      <c r="U46" s="168">
        <v>28.7</v>
      </c>
      <c r="V46" s="168">
        <v>0</v>
      </c>
      <c r="W46" s="168">
        <v>28.7</v>
      </c>
      <c r="X46" s="61" t="s">
        <v>17</v>
      </c>
      <c r="Y46" s="67">
        <v>44756</v>
      </c>
      <c r="Z46" s="61" t="s">
        <v>14</v>
      </c>
    </row>
    <row r="47" spans="1:26" ht="63">
      <c r="A47" s="63" t="s">
        <v>84</v>
      </c>
      <c r="B47" s="69" t="s">
        <v>85</v>
      </c>
      <c r="C47" s="179">
        <v>350</v>
      </c>
      <c r="D47" s="177">
        <v>0</v>
      </c>
      <c r="E47" s="170">
        <v>350</v>
      </c>
      <c r="F47" s="170">
        <v>0</v>
      </c>
      <c r="G47" s="170">
        <v>350</v>
      </c>
      <c r="H47" s="167">
        <v>0</v>
      </c>
      <c r="I47" s="168">
        <f t="shared" si="1"/>
        <v>350</v>
      </c>
      <c r="J47" s="168">
        <v>0</v>
      </c>
      <c r="K47" s="168">
        <v>350</v>
      </c>
      <c r="L47" s="168">
        <v>0</v>
      </c>
      <c r="M47" s="168">
        <v>350</v>
      </c>
      <c r="N47" s="168">
        <v>0</v>
      </c>
      <c r="O47" s="168">
        <v>350</v>
      </c>
      <c r="P47" s="168">
        <v>0</v>
      </c>
      <c r="Q47" s="168">
        <v>350</v>
      </c>
      <c r="R47" s="168">
        <v>0</v>
      </c>
      <c r="S47" s="168">
        <v>350</v>
      </c>
      <c r="T47" s="168">
        <v>0</v>
      </c>
      <c r="U47" s="168">
        <v>350</v>
      </c>
      <c r="V47" s="168">
        <v>0</v>
      </c>
      <c r="W47" s="168">
        <v>350</v>
      </c>
      <c r="X47" s="61" t="s">
        <v>17</v>
      </c>
      <c r="Y47" s="67">
        <v>44668</v>
      </c>
      <c r="Z47" s="61" t="s">
        <v>14</v>
      </c>
    </row>
    <row r="48" spans="1:26" ht="63">
      <c r="A48" s="63" t="s">
        <v>133</v>
      </c>
      <c r="B48" s="69" t="s">
        <v>85</v>
      </c>
      <c r="C48" s="185"/>
      <c r="D48" s="185"/>
      <c r="E48" s="166">
        <v>1079.3085799999999</v>
      </c>
      <c r="F48" s="170">
        <v>0</v>
      </c>
      <c r="G48" s="170">
        <v>1079.309</v>
      </c>
      <c r="H48" s="167">
        <v>0</v>
      </c>
      <c r="I48" s="168">
        <f t="shared" si="1"/>
        <v>1079.309</v>
      </c>
      <c r="J48" s="168">
        <v>0</v>
      </c>
      <c r="K48" s="168">
        <v>1079.309</v>
      </c>
      <c r="L48" s="168">
        <v>0</v>
      </c>
      <c r="M48" s="168">
        <v>1079.309</v>
      </c>
      <c r="N48" s="168">
        <v>0</v>
      </c>
      <c r="O48" s="168">
        <v>1079.309</v>
      </c>
      <c r="P48" s="168">
        <v>0</v>
      </c>
      <c r="Q48" s="168">
        <v>1079.309</v>
      </c>
      <c r="R48" s="168">
        <v>0</v>
      </c>
      <c r="S48" s="168">
        <v>1079.309</v>
      </c>
      <c r="T48" s="168">
        <v>0</v>
      </c>
      <c r="U48" s="168">
        <v>1079.309</v>
      </c>
      <c r="V48" s="168">
        <v>0</v>
      </c>
      <c r="W48" s="168">
        <v>1079.309</v>
      </c>
      <c r="X48" s="73" t="s">
        <v>134</v>
      </c>
      <c r="Y48" s="67">
        <v>44668</v>
      </c>
      <c r="Z48" s="61" t="s">
        <v>14</v>
      </c>
    </row>
    <row r="49" spans="1:26" ht="63">
      <c r="A49" s="63" t="s">
        <v>135</v>
      </c>
      <c r="B49" s="69" t="s">
        <v>136</v>
      </c>
      <c r="C49" s="185"/>
      <c r="D49" s="185"/>
      <c r="E49" s="166">
        <v>57.323999999999998</v>
      </c>
      <c r="F49" s="170">
        <v>0</v>
      </c>
      <c r="G49" s="170">
        <v>57.323999999999998</v>
      </c>
      <c r="H49" s="167">
        <v>0</v>
      </c>
      <c r="I49" s="168">
        <f t="shared" si="1"/>
        <v>57.323999999999998</v>
      </c>
      <c r="J49" s="168">
        <v>0</v>
      </c>
      <c r="K49" s="168">
        <v>57.323999999999998</v>
      </c>
      <c r="L49" s="168">
        <v>0</v>
      </c>
      <c r="M49" s="168">
        <v>57.323999999999998</v>
      </c>
      <c r="N49" s="168">
        <v>0</v>
      </c>
      <c r="O49" s="168">
        <v>57.323999999999998</v>
      </c>
      <c r="P49" s="168">
        <v>0</v>
      </c>
      <c r="Q49" s="168">
        <v>57.323999999999998</v>
      </c>
      <c r="R49" s="168">
        <v>0</v>
      </c>
      <c r="S49" s="168">
        <v>57.323999999999998</v>
      </c>
      <c r="T49" s="168">
        <v>0</v>
      </c>
      <c r="U49" s="168">
        <v>57.323999999999998</v>
      </c>
      <c r="V49" s="168">
        <v>0</v>
      </c>
      <c r="W49" s="168">
        <v>57.323999999999998</v>
      </c>
      <c r="X49" s="61" t="s">
        <v>17</v>
      </c>
      <c r="Y49" s="67">
        <v>44652</v>
      </c>
      <c r="Z49" s="61" t="s">
        <v>137</v>
      </c>
    </row>
    <row r="50" spans="1:26" ht="15.75">
      <c r="A50" s="56"/>
      <c r="B50" s="78" t="s">
        <v>86</v>
      </c>
      <c r="C50" s="186">
        <f>SUM(C29:C49)</f>
        <v>11920.154</v>
      </c>
      <c r="D50" s="187"/>
      <c r="E50" s="166">
        <f>SUM(E29:E49)</f>
        <v>10604.686580000001</v>
      </c>
      <c r="F50" s="166"/>
      <c r="G50" s="166">
        <v>9142.7870000000003</v>
      </c>
      <c r="H50" s="167"/>
      <c r="I50" s="228">
        <f t="shared" si="1"/>
        <v>9142.7870000000003</v>
      </c>
      <c r="J50" s="168"/>
      <c r="K50" s="171">
        <f>SUM(K29:K49)</f>
        <v>7906.7870000000003</v>
      </c>
      <c r="L50" s="171"/>
      <c r="M50" s="228">
        <f>SUM(M29:M49)</f>
        <v>7906.7870000000003</v>
      </c>
      <c r="N50" s="168"/>
      <c r="O50" s="228">
        <f>SUM(O29:O49)</f>
        <v>7906.7870000000003</v>
      </c>
      <c r="P50" s="168"/>
      <c r="Q50" s="228">
        <f>SUM(Q29:Q49)</f>
        <v>7906.7870000000003</v>
      </c>
      <c r="R50" s="168"/>
      <c r="S50" s="171">
        <f>SUM(S29:S49)</f>
        <v>6716.2389999999996</v>
      </c>
      <c r="T50" s="172"/>
      <c r="U50" s="228">
        <f>SUM(U29:U49)</f>
        <v>6716.2389999999996</v>
      </c>
      <c r="V50" s="172">
        <f>SUM(V29:V49)</f>
        <v>-1305.8400000000001</v>
      </c>
      <c r="W50" s="237">
        <f>SUM(W29:W49)</f>
        <v>5410.3989999999994</v>
      </c>
      <c r="X50" s="61"/>
      <c r="Y50" s="79"/>
      <c r="Z50" s="62"/>
    </row>
    <row r="51" spans="1:26" ht="15.75">
      <c r="A51" s="56"/>
      <c r="B51" s="78" t="s">
        <v>127</v>
      </c>
      <c r="C51" s="187"/>
      <c r="D51" s="187"/>
      <c r="E51" s="189">
        <v>-1315.4670000000001</v>
      </c>
      <c r="F51" s="214"/>
      <c r="G51" s="166">
        <v>-1461.9</v>
      </c>
      <c r="H51" s="167"/>
      <c r="I51" s="168">
        <v>0</v>
      </c>
      <c r="J51" s="174"/>
      <c r="K51" s="171">
        <v>-1236</v>
      </c>
      <c r="L51" s="171"/>
      <c r="M51" s="168">
        <v>0</v>
      </c>
      <c r="N51" s="168">
        <v>0</v>
      </c>
      <c r="O51" s="171"/>
      <c r="P51" s="171"/>
      <c r="Q51" s="171"/>
      <c r="R51" s="171">
        <f>SUM(R29:R49)</f>
        <v>-1190.548</v>
      </c>
      <c r="S51" s="171"/>
      <c r="T51" s="172"/>
      <c r="U51" s="172"/>
      <c r="V51" s="172"/>
      <c r="W51" s="172"/>
      <c r="X51" s="61"/>
      <c r="Y51" s="79"/>
      <c r="Z51" s="62"/>
    </row>
    <row r="52" spans="1:26" ht="15.75">
      <c r="A52" s="56" t="s">
        <v>87</v>
      </c>
      <c r="B52" s="78" t="s">
        <v>88</v>
      </c>
      <c r="C52" s="187"/>
      <c r="D52" s="187"/>
      <c r="E52" s="165"/>
      <c r="F52" s="165"/>
      <c r="G52" s="16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61"/>
      <c r="Y52" s="79"/>
      <c r="Z52" s="62"/>
    </row>
    <row r="53" spans="1:26" ht="47.25">
      <c r="A53" s="63" t="s">
        <v>89</v>
      </c>
      <c r="B53" s="69" t="s">
        <v>90</v>
      </c>
      <c r="C53" s="177">
        <v>1300</v>
      </c>
      <c r="D53" s="177">
        <v>-1300</v>
      </c>
      <c r="E53" s="170">
        <v>0</v>
      </c>
      <c r="F53" s="170">
        <v>0</v>
      </c>
      <c r="G53" s="170">
        <v>0</v>
      </c>
      <c r="H53" s="167">
        <v>0</v>
      </c>
      <c r="I53" s="168">
        <f t="shared" ref="I53:I70" si="2">G53</f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61" t="s">
        <v>17</v>
      </c>
      <c r="Y53" s="67">
        <v>44854</v>
      </c>
      <c r="Z53" s="73" t="s">
        <v>91</v>
      </c>
    </row>
    <row r="54" spans="1:26" ht="94.5">
      <c r="A54" s="63" t="s">
        <v>138</v>
      </c>
      <c r="B54" s="69" t="s">
        <v>182</v>
      </c>
      <c r="C54" s="185"/>
      <c r="D54" s="185"/>
      <c r="E54" s="166">
        <v>1300</v>
      </c>
      <c r="F54" s="170">
        <v>0</v>
      </c>
      <c r="G54" s="170">
        <v>1300</v>
      </c>
      <c r="H54" s="167">
        <v>0</v>
      </c>
      <c r="I54" s="168">
        <f t="shared" si="2"/>
        <v>1300</v>
      </c>
      <c r="J54" s="168">
        <v>0</v>
      </c>
      <c r="K54" s="168">
        <v>1300</v>
      </c>
      <c r="L54" s="168">
        <v>0</v>
      </c>
      <c r="M54" s="168">
        <v>1300</v>
      </c>
      <c r="N54" s="168">
        <v>0</v>
      </c>
      <c r="O54" s="168">
        <v>1300</v>
      </c>
      <c r="P54" s="168">
        <v>0</v>
      </c>
      <c r="Q54" s="168">
        <v>1300</v>
      </c>
      <c r="R54" s="168">
        <v>0</v>
      </c>
      <c r="S54" s="168">
        <v>1300</v>
      </c>
      <c r="T54" s="168">
        <v>0</v>
      </c>
      <c r="U54" s="168">
        <v>1300</v>
      </c>
      <c r="V54" s="168">
        <v>0</v>
      </c>
      <c r="W54" s="168">
        <v>1300</v>
      </c>
      <c r="X54" s="61" t="s">
        <v>17</v>
      </c>
      <c r="Y54" s="67">
        <v>44854</v>
      </c>
      <c r="Z54" s="73" t="s">
        <v>91</v>
      </c>
    </row>
    <row r="55" spans="1:26" ht="31.5">
      <c r="A55" s="63" t="s">
        <v>92</v>
      </c>
      <c r="B55" s="69" t="s">
        <v>93</v>
      </c>
      <c r="C55" s="177">
        <v>300</v>
      </c>
      <c r="D55" s="169">
        <v>0</v>
      </c>
      <c r="E55" s="170">
        <v>300</v>
      </c>
      <c r="F55" s="170">
        <v>0</v>
      </c>
      <c r="G55" s="170">
        <v>300</v>
      </c>
      <c r="H55" s="167">
        <v>0</v>
      </c>
      <c r="I55" s="168">
        <f t="shared" si="2"/>
        <v>300</v>
      </c>
      <c r="J55" s="171">
        <v>-300</v>
      </c>
      <c r="K55" s="171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61" t="s">
        <v>17</v>
      </c>
      <c r="Y55" s="67">
        <v>44784</v>
      </c>
      <c r="Z55" s="73" t="s">
        <v>94</v>
      </c>
    </row>
    <row r="56" spans="1:26" ht="78.75">
      <c r="A56" s="63" t="s">
        <v>95</v>
      </c>
      <c r="B56" s="75" t="s">
        <v>96</v>
      </c>
      <c r="C56" s="184">
        <v>450</v>
      </c>
      <c r="D56" s="190">
        <v>0</v>
      </c>
      <c r="E56" s="170">
        <v>450</v>
      </c>
      <c r="F56" s="170">
        <v>0</v>
      </c>
      <c r="G56" s="170">
        <v>450</v>
      </c>
      <c r="H56" s="167">
        <v>0</v>
      </c>
      <c r="I56" s="168">
        <f t="shared" si="2"/>
        <v>450</v>
      </c>
      <c r="J56" s="171">
        <v>-450</v>
      </c>
      <c r="K56" s="171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61" t="s">
        <v>17</v>
      </c>
      <c r="Y56" s="67">
        <v>44791</v>
      </c>
      <c r="Z56" s="73" t="s">
        <v>94</v>
      </c>
    </row>
    <row r="57" spans="1:26" ht="63">
      <c r="A57" s="63" t="s">
        <v>140</v>
      </c>
      <c r="B57" s="75" t="s">
        <v>141</v>
      </c>
      <c r="C57" s="184"/>
      <c r="D57" s="190"/>
      <c r="E57" s="166">
        <v>49</v>
      </c>
      <c r="F57" s="189">
        <v>0</v>
      </c>
      <c r="G57" s="189">
        <v>49</v>
      </c>
      <c r="H57" s="167">
        <v>0</v>
      </c>
      <c r="I57" s="168">
        <f t="shared" si="2"/>
        <v>49</v>
      </c>
      <c r="J57" s="168">
        <v>0</v>
      </c>
      <c r="K57" s="168">
        <v>49</v>
      </c>
      <c r="L57" s="168">
        <v>0</v>
      </c>
      <c r="M57" s="168">
        <v>49</v>
      </c>
      <c r="N57" s="168">
        <v>0</v>
      </c>
      <c r="O57" s="168">
        <v>49</v>
      </c>
      <c r="P57" s="168">
        <v>0</v>
      </c>
      <c r="Q57" s="168">
        <v>49</v>
      </c>
      <c r="R57" s="168">
        <v>0</v>
      </c>
      <c r="S57" s="168">
        <v>49</v>
      </c>
      <c r="T57" s="168">
        <v>0</v>
      </c>
      <c r="U57" s="168">
        <v>49</v>
      </c>
      <c r="V57" s="168">
        <v>0</v>
      </c>
      <c r="W57" s="168">
        <v>49</v>
      </c>
      <c r="X57" s="61" t="s">
        <v>17</v>
      </c>
      <c r="Y57" s="67">
        <v>44679</v>
      </c>
      <c r="Z57" s="73" t="s">
        <v>94</v>
      </c>
    </row>
    <row r="58" spans="1:26" ht="31.5">
      <c r="A58" s="63" t="s">
        <v>169</v>
      </c>
      <c r="B58" s="75" t="s">
        <v>170</v>
      </c>
      <c r="C58" s="184"/>
      <c r="D58" s="190"/>
      <c r="E58" s="166"/>
      <c r="F58" s="189"/>
      <c r="G58" s="189"/>
      <c r="H58" s="167"/>
      <c r="I58" s="168"/>
      <c r="J58" s="168"/>
      <c r="K58" s="168"/>
      <c r="L58" s="168"/>
      <c r="M58" s="168"/>
      <c r="N58" s="171">
        <v>186</v>
      </c>
      <c r="O58" s="171">
        <v>186</v>
      </c>
      <c r="P58" s="168">
        <v>0</v>
      </c>
      <c r="Q58" s="168">
        <v>186</v>
      </c>
      <c r="R58" s="171">
        <f>9</f>
        <v>9</v>
      </c>
      <c r="S58" s="171">
        <v>195</v>
      </c>
      <c r="T58" s="168">
        <v>0</v>
      </c>
      <c r="U58" s="168">
        <v>195</v>
      </c>
      <c r="V58" s="168">
        <v>0</v>
      </c>
      <c r="W58" s="168">
        <v>195</v>
      </c>
      <c r="X58" s="61" t="s">
        <v>17</v>
      </c>
      <c r="Y58" s="67">
        <v>44917</v>
      </c>
      <c r="Z58" s="73" t="s">
        <v>94</v>
      </c>
    </row>
    <row r="59" spans="1:26" ht="63">
      <c r="A59" s="63" t="s">
        <v>97</v>
      </c>
      <c r="B59" s="69" t="s">
        <v>98</v>
      </c>
      <c r="C59" s="177">
        <v>318.10000000000002</v>
      </c>
      <c r="D59" s="191">
        <v>-318.10000000000002</v>
      </c>
      <c r="E59" s="166">
        <v>0</v>
      </c>
      <c r="F59" s="170">
        <v>0</v>
      </c>
      <c r="G59" s="170">
        <v>0</v>
      </c>
      <c r="H59" s="167">
        <v>0</v>
      </c>
      <c r="I59" s="168">
        <f t="shared" si="2"/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61" t="s">
        <v>17</v>
      </c>
      <c r="Y59" s="67">
        <v>44791</v>
      </c>
      <c r="Z59" s="73" t="s">
        <v>99</v>
      </c>
    </row>
    <row r="60" spans="1:26" ht="78.75">
      <c r="A60" s="63" t="s">
        <v>100</v>
      </c>
      <c r="B60" s="69" t="s">
        <v>101</v>
      </c>
      <c r="C60" s="177">
        <v>211.60599999999999</v>
      </c>
      <c r="D60" s="169">
        <v>0</v>
      </c>
      <c r="E60" s="170">
        <v>211.60599999999999</v>
      </c>
      <c r="F60" s="170">
        <v>0</v>
      </c>
      <c r="G60" s="170">
        <v>211.60599999999999</v>
      </c>
      <c r="H60" s="167">
        <v>0</v>
      </c>
      <c r="I60" s="168">
        <f t="shared" si="2"/>
        <v>211.60599999999999</v>
      </c>
      <c r="J60" s="168">
        <v>0</v>
      </c>
      <c r="K60" s="168">
        <v>211.60599999999999</v>
      </c>
      <c r="L60" s="168">
        <v>0</v>
      </c>
      <c r="M60" s="168">
        <v>211.60599999999999</v>
      </c>
      <c r="N60" s="168">
        <v>0</v>
      </c>
      <c r="O60" s="168">
        <v>211.60599999999999</v>
      </c>
      <c r="P60" s="168">
        <v>0</v>
      </c>
      <c r="Q60" s="168">
        <v>211.60599999999999</v>
      </c>
      <c r="R60" s="168">
        <v>0</v>
      </c>
      <c r="S60" s="168">
        <v>211.60599999999999</v>
      </c>
      <c r="T60" s="168">
        <v>0</v>
      </c>
      <c r="U60" s="168">
        <v>211.60599999999999</v>
      </c>
      <c r="V60" s="168">
        <v>0</v>
      </c>
      <c r="W60" s="168">
        <v>211.60599999999999</v>
      </c>
      <c r="X60" s="61" t="s">
        <v>17</v>
      </c>
      <c r="Y60" s="67">
        <v>44644</v>
      </c>
      <c r="Z60" s="73" t="s">
        <v>94</v>
      </c>
    </row>
    <row r="61" spans="1:26" ht="47.25">
      <c r="A61" s="63" t="s">
        <v>102</v>
      </c>
      <c r="B61" s="69" t="s">
        <v>103</v>
      </c>
      <c r="C61" s="177">
        <v>523.82600000000002</v>
      </c>
      <c r="D61" s="169">
        <v>0</v>
      </c>
      <c r="E61" s="170">
        <v>523.82600000000002</v>
      </c>
      <c r="F61" s="170">
        <v>0</v>
      </c>
      <c r="G61" s="170">
        <v>523.82600000000002</v>
      </c>
      <c r="H61" s="167">
        <v>0</v>
      </c>
      <c r="I61" s="168">
        <f t="shared" si="2"/>
        <v>523.82600000000002</v>
      </c>
      <c r="J61" s="168">
        <v>0</v>
      </c>
      <c r="K61" s="168">
        <v>523.82600000000002</v>
      </c>
      <c r="L61" s="168">
        <v>0</v>
      </c>
      <c r="M61" s="168">
        <v>523.82600000000002</v>
      </c>
      <c r="N61" s="168">
        <v>0</v>
      </c>
      <c r="O61" s="168">
        <v>523.82600000000002</v>
      </c>
      <c r="P61" s="168">
        <v>0</v>
      </c>
      <c r="Q61" s="168">
        <v>523.82600000000002</v>
      </c>
      <c r="R61" s="168">
        <v>0</v>
      </c>
      <c r="S61" s="168">
        <v>523.82600000000002</v>
      </c>
      <c r="T61" s="168">
        <v>0</v>
      </c>
      <c r="U61" s="168">
        <v>523.82600000000002</v>
      </c>
      <c r="V61" s="168">
        <v>0</v>
      </c>
      <c r="W61" s="168">
        <v>523.82600000000002</v>
      </c>
      <c r="X61" s="61" t="s">
        <v>17</v>
      </c>
      <c r="Y61" s="67">
        <v>44672</v>
      </c>
      <c r="Z61" s="73" t="s">
        <v>94</v>
      </c>
    </row>
    <row r="62" spans="1:26" ht="15.75">
      <c r="A62" s="56" t="s">
        <v>104</v>
      </c>
      <c r="B62" s="78" t="s">
        <v>105</v>
      </c>
      <c r="C62" s="186">
        <v>459.22800000000001</v>
      </c>
      <c r="D62" s="164">
        <v>0</v>
      </c>
      <c r="E62" s="170">
        <f>E63+E64+E65+E66+E67</f>
        <v>459.22800000000001</v>
      </c>
      <c r="F62" s="166">
        <v>-459.22800000000001</v>
      </c>
      <c r="G62" s="166">
        <v>0</v>
      </c>
      <c r="H62" s="167">
        <v>0</v>
      </c>
      <c r="I62" s="168">
        <f t="shared" si="2"/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87"/>
      <c r="Y62" s="79"/>
      <c r="Z62" s="52"/>
    </row>
    <row r="63" spans="1:26" ht="31.5">
      <c r="A63" s="63" t="s">
        <v>106</v>
      </c>
      <c r="B63" s="69" t="s">
        <v>107</v>
      </c>
      <c r="C63" s="177">
        <v>100</v>
      </c>
      <c r="D63" s="169">
        <v>0</v>
      </c>
      <c r="E63" s="170">
        <v>100</v>
      </c>
      <c r="F63" s="166">
        <v>-100</v>
      </c>
      <c r="G63" s="166">
        <v>0</v>
      </c>
      <c r="H63" s="167">
        <v>0</v>
      </c>
      <c r="I63" s="168">
        <f t="shared" si="2"/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61" t="s">
        <v>17</v>
      </c>
      <c r="Y63" s="67">
        <v>44693</v>
      </c>
      <c r="Z63" s="73" t="s">
        <v>108</v>
      </c>
    </row>
    <row r="64" spans="1:26" ht="47.25">
      <c r="A64" s="63" t="s">
        <v>109</v>
      </c>
      <c r="B64" s="69" t="s">
        <v>110</v>
      </c>
      <c r="C64" s="177">
        <v>99.16</v>
      </c>
      <c r="D64" s="169">
        <v>0</v>
      </c>
      <c r="E64" s="170">
        <v>99.16</v>
      </c>
      <c r="F64" s="166">
        <v>-99.16</v>
      </c>
      <c r="G64" s="166">
        <v>0</v>
      </c>
      <c r="H64" s="167">
        <v>0</v>
      </c>
      <c r="I64" s="168">
        <f t="shared" si="2"/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61" t="s">
        <v>17</v>
      </c>
      <c r="Y64" s="67">
        <v>44693</v>
      </c>
      <c r="Z64" s="73" t="s">
        <v>94</v>
      </c>
    </row>
    <row r="65" spans="1:26" ht="47.25">
      <c r="A65" s="88" t="s">
        <v>111</v>
      </c>
      <c r="B65" s="89" t="s">
        <v>112</v>
      </c>
      <c r="C65" s="192">
        <v>99.468000000000004</v>
      </c>
      <c r="D65" s="193">
        <v>0</v>
      </c>
      <c r="E65" s="170">
        <v>99.468000000000004</v>
      </c>
      <c r="F65" s="166">
        <v>-99.468000000000004</v>
      </c>
      <c r="G65" s="166">
        <v>0</v>
      </c>
      <c r="H65" s="167">
        <v>0</v>
      </c>
      <c r="I65" s="168">
        <f t="shared" si="2"/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61" t="s">
        <v>17</v>
      </c>
      <c r="Y65" s="67">
        <v>44693</v>
      </c>
      <c r="Z65" s="73" t="s">
        <v>94</v>
      </c>
    </row>
    <row r="66" spans="1:26" ht="31.5">
      <c r="A66" s="63" t="s">
        <v>113</v>
      </c>
      <c r="B66" s="69" t="s">
        <v>114</v>
      </c>
      <c r="C66" s="194">
        <v>100</v>
      </c>
      <c r="D66" s="169">
        <v>0</v>
      </c>
      <c r="E66" s="195">
        <v>100</v>
      </c>
      <c r="F66" s="196">
        <v>-100</v>
      </c>
      <c r="G66" s="196">
        <v>0</v>
      </c>
      <c r="H66" s="167">
        <v>0</v>
      </c>
      <c r="I66" s="168">
        <f t="shared" si="2"/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61" t="s">
        <v>17</v>
      </c>
      <c r="Y66" s="67">
        <v>44693</v>
      </c>
      <c r="Z66" s="73" t="s">
        <v>94</v>
      </c>
    </row>
    <row r="67" spans="1:26" ht="47.25">
      <c r="A67" s="95" t="s">
        <v>115</v>
      </c>
      <c r="B67" s="96" t="s">
        <v>116</v>
      </c>
      <c r="C67" s="197">
        <v>60.6</v>
      </c>
      <c r="D67" s="168">
        <v>0</v>
      </c>
      <c r="E67" s="198">
        <v>60.6</v>
      </c>
      <c r="F67" s="199">
        <v>-60.6</v>
      </c>
      <c r="G67" s="199">
        <v>0</v>
      </c>
      <c r="H67" s="167">
        <v>0</v>
      </c>
      <c r="I67" s="168">
        <f t="shared" si="2"/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101" t="s">
        <v>17</v>
      </c>
      <c r="Y67" s="102">
        <v>44693</v>
      </c>
      <c r="Z67" s="48" t="s">
        <v>94</v>
      </c>
    </row>
    <row r="68" spans="1:26" ht="47.25">
      <c r="A68" s="63" t="s">
        <v>142</v>
      </c>
      <c r="B68" s="75" t="s">
        <v>143</v>
      </c>
      <c r="C68" s="200"/>
      <c r="D68" s="201"/>
      <c r="E68" s="166">
        <f>E69+E70</f>
        <v>210</v>
      </c>
      <c r="F68" s="170">
        <v>0</v>
      </c>
      <c r="G68" s="170">
        <v>210</v>
      </c>
      <c r="H68" s="167">
        <v>0</v>
      </c>
      <c r="I68" s="168">
        <f t="shared" si="2"/>
        <v>210</v>
      </c>
      <c r="J68" s="168">
        <v>0</v>
      </c>
      <c r="K68" s="168">
        <v>210</v>
      </c>
      <c r="L68" s="168">
        <v>0</v>
      </c>
      <c r="M68" s="168">
        <v>210</v>
      </c>
      <c r="N68" s="168">
        <v>0</v>
      </c>
      <c r="O68" s="168">
        <v>210</v>
      </c>
      <c r="P68" s="168">
        <v>0</v>
      </c>
      <c r="Q68" s="168">
        <v>210</v>
      </c>
      <c r="R68" s="168">
        <v>0</v>
      </c>
      <c r="S68" s="168">
        <v>210</v>
      </c>
      <c r="T68" s="168">
        <v>0</v>
      </c>
      <c r="U68" s="168">
        <v>210</v>
      </c>
      <c r="V68" s="168">
        <v>0</v>
      </c>
      <c r="W68" s="168">
        <v>210</v>
      </c>
      <c r="X68" s="221"/>
      <c r="Y68" s="222"/>
      <c r="Z68" s="221"/>
    </row>
    <row r="69" spans="1:26" ht="157.5">
      <c r="A69" s="63" t="s">
        <v>144</v>
      </c>
      <c r="B69" s="69" t="s">
        <v>145</v>
      </c>
      <c r="C69" s="223"/>
      <c r="D69" s="202"/>
      <c r="E69" s="166">
        <v>80</v>
      </c>
      <c r="F69" s="170">
        <v>0</v>
      </c>
      <c r="G69" s="170">
        <v>80</v>
      </c>
      <c r="H69" s="167">
        <v>0</v>
      </c>
      <c r="I69" s="168">
        <f t="shared" si="2"/>
        <v>80</v>
      </c>
      <c r="J69" s="235">
        <v>0</v>
      </c>
      <c r="K69" s="235">
        <v>80</v>
      </c>
      <c r="L69" s="235">
        <v>0</v>
      </c>
      <c r="M69" s="235">
        <v>80</v>
      </c>
      <c r="N69" s="235">
        <v>0</v>
      </c>
      <c r="O69" s="235">
        <v>80</v>
      </c>
      <c r="P69" s="235">
        <v>0</v>
      </c>
      <c r="Q69" s="235">
        <v>80</v>
      </c>
      <c r="R69" s="235">
        <v>0</v>
      </c>
      <c r="S69" s="235">
        <v>80</v>
      </c>
      <c r="T69" s="235">
        <v>0</v>
      </c>
      <c r="U69" s="235">
        <v>80</v>
      </c>
      <c r="V69" s="235">
        <v>0</v>
      </c>
      <c r="W69" s="235">
        <v>80</v>
      </c>
      <c r="X69" s="108" t="s">
        <v>17</v>
      </c>
      <c r="Y69" s="67">
        <v>44650</v>
      </c>
      <c r="Z69" s="61" t="s">
        <v>137</v>
      </c>
    </row>
    <row r="70" spans="1:26" ht="94.5">
      <c r="A70" s="63" t="s">
        <v>146</v>
      </c>
      <c r="B70" s="109" t="s">
        <v>147</v>
      </c>
      <c r="C70" s="225"/>
      <c r="D70" s="203"/>
      <c r="E70" s="166">
        <v>130</v>
      </c>
      <c r="F70" s="204">
        <v>0</v>
      </c>
      <c r="G70" s="204">
        <v>130</v>
      </c>
      <c r="H70" s="167">
        <v>0</v>
      </c>
      <c r="I70" s="234">
        <f t="shared" si="2"/>
        <v>130</v>
      </c>
      <c r="J70" s="236">
        <v>0</v>
      </c>
      <c r="K70" s="236">
        <v>130</v>
      </c>
      <c r="L70" s="236">
        <v>0</v>
      </c>
      <c r="M70" s="236">
        <v>130</v>
      </c>
      <c r="N70" s="236">
        <v>0</v>
      </c>
      <c r="O70" s="236">
        <v>130</v>
      </c>
      <c r="P70" s="236">
        <v>0</v>
      </c>
      <c r="Q70" s="236">
        <v>130</v>
      </c>
      <c r="R70" s="236">
        <v>0</v>
      </c>
      <c r="S70" s="236">
        <v>130</v>
      </c>
      <c r="T70" s="236">
        <v>0</v>
      </c>
      <c r="U70" s="236">
        <v>130</v>
      </c>
      <c r="V70" s="236">
        <v>0</v>
      </c>
      <c r="W70" s="236">
        <v>130</v>
      </c>
      <c r="X70" s="112" t="s">
        <v>17</v>
      </c>
      <c r="Y70" s="67">
        <v>44650</v>
      </c>
      <c r="Z70" s="113" t="s">
        <v>137</v>
      </c>
    </row>
    <row r="71" spans="1:26" ht="47.25">
      <c r="A71" s="63" t="s">
        <v>148</v>
      </c>
      <c r="B71" s="75" t="s">
        <v>149</v>
      </c>
      <c r="C71" s="224"/>
      <c r="D71" s="206"/>
      <c r="E71" s="166">
        <f>E72+E73</f>
        <v>693</v>
      </c>
      <c r="F71" s="170">
        <v>0</v>
      </c>
      <c r="G71" s="170">
        <v>693</v>
      </c>
      <c r="H71" s="167">
        <v>-693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221"/>
      <c r="Y71" s="222"/>
      <c r="Z71" s="221"/>
    </row>
    <row r="72" spans="1:26" ht="78.75">
      <c r="A72" s="63" t="s">
        <v>150</v>
      </c>
      <c r="B72" s="69" t="s">
        <v>151</v>
      </c>
      <c r="C72" s="202"/>
      <c r="D72" s="202"/>
      <c r="E72" s="166">
        <v>375</v>
      </c>
      <c r="F72" s="170">
        <v>0</v>
      </c>
      <c r="G72" s="170">
        <v>375</v>
      </c>
      <c r="H72" s="181">
        <v>-375</v>
      </c>
      <c r="I72" s="171">
        <f>G72+H72</f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69" t="s">
        <v>152</v>
      </c>
      <c r="Y72" s="67">
        <v>44650</v>
      </c>
      <c r="Z72" s="73" t="s">
        <v>94</v>
      </c>
    </row>
    <row r="73" spans="1:26" ht="78.75">
      <c r="A73" s="63" t="s">
        <v>153</v>
      </c>
      <c r="B73" s="69" t="s">
        <v>154</v>
      </c>
      <c r="C73" s="202"/>
      <c r="D73" s="202"/>
      <c r="E73" s="166">
        <v>318</v>
      </c>
      <c r="F73" s="207">
        <v>0</v>
      </c>
      <c r="G73" s="170">
        <v>318</v>
      </c>
      <c r="H73" s="181">
        <v>-318</v>
      </c>
      <c r="I73" s="171">
        <f>G73+H73</f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69" t="s">
        <v>152</v>
      </c>
      <c r="Y73" s="67">
        <v>44650</v>
      </c>
      <c r="Z73" s="73" t="s">
        <v>94</v>
      </c>
    </row>
    <row r="74" spans="1:26" ht="63">
      <c r="A74" s="95" t="s">
        <v>155</v>
      </c>
      <c r="B74" s="116" t="s">
        <v>156</v>
      </c>
      <c r="C74" s="208"/>
      <c r="D74" s="208"/>
      <c r="E74" s="209">
        <v>453.22500000000002</v>
      </c>
      <c r="F74" s="210">
        <v>0</v>
      </c>
      <c r="G74" s="210">
        <v>453.22500000000002</v>
      </c>
      <c r="H74" s="167">
        <v>0</v>
      </c>
      <c r="I74" s="168">
        <f>G74</f>
        <v>453.22500000000002</v>
      </c>
      <c r="J74" s="168">
        <v>0</v>
      </c>
      <c r="K74" s="168">
        <v>453.22500000000002</v>
      </c>
      <c r="L74" s="168">
        <v>0</v>
      </c>
      <c r="M74" s="168">
        <v>453.22500000000002</v>
      </c>
      <c r="N74" s="168">
        <v>0</v>
      </c>
      <c r="O74" s="168">
        <v>453.22500000000002</v>
      </c>
      <c r="P74" s="168">
        <v>0</v>
      </c>
      <c r="Q74" s="168">
        <v>453.22500000000002</v>
      </c>
      <c r="R74" s="168">
        <v>0</v>
      </c>
      <c r="S74" s="168">
        <v>453.22500000000002</v>
      </c>
      <c r="T74" s="168">
        <v>0</v>
      </c>
      <c r="U74" s="168">
        <v>453.22500000000002</v>
      </c>
      <c r="V74" s="168">
        <v>0</v>
      </c>
      <c r="W74" s="168">
        <v>453.22500000000002</v>
      </c>
      <c r="X74" s="101" t="s">
        <v>17</v>
      </c>
      <c r="Y74" s="102">
        <v>44805</v>
      </c>
      <c r="Z74" s="48" t="s">
        <v>94</v>
      </c>
    </row>
    <row r="75" spans="1:26" ht="63">
      <c r="A75" s="95" t="s">
        <v>177</v>
      </c>
      <c r="B75" s="116" t="s">
        <v>178</v>
      </c>
      <c r="C75" s="208"/>
      <c r="D75" s="208"/>
      <c r="E75" s="209"/>
      <c r="F75" s="210"/>
      <c r="G75" s="210"/>
      <c r="H75" s="167"/>
      <c r="I75" s="168"/>
      <c r="J75" s="168"/>
      <c r="K75" s="168"/>
      <c r="L75" s="168"/>
      <c r="M75" s="168"/>
      <c r="N75" s="168"/>
      <c r="O75" s="168"/>
      <c r="P75" s="171">
        <v>100</v>
      </c>
      <c r="Q75" s="171">
        <v>100</v>
      </c>
      <c r="R75" s="168">
        <v>0</v>
      </c>
      <c r="S75" s="168">
        <v>100</v>
      </c>
      <c r="T75" s="168">
        <v>0</v>
      </c>
      <c r="U75" s="168">
        <v>100</v>
      </c>
      <c r="V75" s="168">
        <v>0</v>
      </c>
      <c r="W75" s="168">
        <v>100</v>
      </c>
      <c r="X75" s="101" t="s">
        <v>17</v>
      </c>
      <c r="Y75" s="102">
        <v>44895</v>
      </c>
      <c r="Z75" s="48" t="s">
        <v>183</v>
      </c>
    </row>
    <row r="76" spans="1:26" ht="15.75">
      <c r="A76" s="56"/>
      <c r="B76" s="78" t="s">
        <v>117</v>
      </c>
      <c r="C76" s="186">
        <v>3562.76</v>
      </c>
      <c r="D76" s="187"/>
      <c r="E76" s="166">
        <v>4649.8850000000002</v>
      </c>
      <c r="F76" s="165"/>
      <c r="G76" s="166">
        <v>4190.6570000000002</v>
      </c>
      <c r="H76" s="211"/>
      <c r="I76" s="171">
        <v>3497.6570000000002</v>
      </c>
      <c r="J76" s="172"/>
      <c r="K76" s="171">
        <v>2747.6570000000002</v>
      </c>
      <c r="L76" s="172"/>
      <c r="M76" s="228">
        <v>2747.6570000000002</v>
      </c>
      <c r="N76" s="168"/>
      <c r="O76" s="171">
        <v>2933.6570000000002</v>
      </c>
      <c r="P76" s="171"/>
      <c r="Q76" s="171">
        <v>3033.6570000000002</v>
      </c>
      <c r="R76" s="171">
        <v>9</v>
      </c>
      <c r="S76" s="171">
        <v>3042.6570000000002</v>
      </c>
      <c r="T76" s="172"/>
      <c r="U76" s="228">
        <v>3042.6570000000002</v>
      </c>
      <c r="V76" s="168"/>
      <c r="W76" s="228">
        <v>3042.6570000000002</v>
      </c>
      <c r="X76" s="62"/>
      <c r="Y76" s="62"/>
      <c r="Z76" s="62"/>
    </row>
    <row r="77" spans="1:26" ht="15.75">
      <c r="A77" s="56"/>
      <c r="B77" s="78" t="s">
        <v>157</v>
      </c>
      <c r="C77" s="188"/>
      <c r="D77" s="188"/>
      <c r="E77" s="166">
        <f ca="1">E76-'22.12.2021'!C60</f>
        <v>1087.1250000000005</v>
      </c>
      <c r="F77" s="212"/>
      <c r="G77" s="166">
        <v>-459.22800000000001</v>
      </c>
      <c r="H77" s="213"/>
      <c r="I77" s="171">
        <v>-693</v>
      </c>
      <c r="J77" s="172"/>
      <c r="K77" s="171">
        <v>-750</v>
      </c>
      <c r="L77" s="172"/>
      <c r="M77" s="168">
        <v>0</v>
      </c>
      <c r="N77" s="171">
        <v>186</v>
      </c>
      <c r="O77" s="168"/>
      <c r="P77" s="171">
        <v>100</v>
      </c>
      <c r="Q77" s="171"/>
      <c r="R77" s="171"/>
      <c r="S77" s="171"/>
      <c r="T77" s="172"/>
      <c r="U77" s="172"/>
      <c r="V77" s="172"/>
      <c r="W77" s="172"/>
      <c r="X77" s="62"/>
      <c r="Y77" s="62"/>
      <c r="Z77" s="62"/>
    </row>
    <row r="78" spans="1:26" ht="15.75">
      <c r="A78" s="63"/>
      <c r="B78" s="78" t="s">
        <v>119</v>
      </c>
      <c r="C78" s="187">
        <v>22105.914000000001</v>
      </c>
      <c r="D78" s="187"/>
      <c r="E78" s="166">
        <f ca="1">E26+E50+E76</f>
        <v>21877.571580000003</v>
      </c>
      <c r="F78" s="165"/>
      <c r="G78" s="166">
        <v>18336.444</v>
      </c>
      <c r="H78" s="213"/>
      <c r="I78" s="171">
        <v>17643.444</v>
      </c>
      <c r="J78" s="172"/>
      <c r="K78" s="171">
        <v>15657.444</v>
      </c>
      <c r="L78" s="172"/>
      <c r="M78" s="171">
        <v>14057.444</v>
      </c>
      <c r="N78" s="171"/>
      <c r="O78" s="171">
        <v>14243.444</v>
      </c>
      <c r="P78" s="171"/>
      <c r="Q78" s="171">
        <v>15843.444</v>
      </c>
      <c r="R78" s="171"/>
      <c r="S78" s="171">
        <v>14661.896000000001</v>
      </c>
      <c r="T78" s="171"/>
      <c r="U78" s="171">
        <v>15031.896000000001</v>
      </c>
      <c r="V78" s="171"/>
      <c r="W78" s="172">
        <v>10926.056</v>
      </c>
      <c r="X78" s="62"/>
      <c r="Y78" s="62"/>
      <c r="Z78" s="62"/>
    </row>
    <row r="79" spans="1:26" ht="15.75">
      <c r="A79" s="63"/>
      <c r="B79" s="78" t="s">
        <v>158</v>
      </c>
      <c r="C79" s="188"/>
      <c r="D79" s="188"/>
      <c r="E79" s="166">
        <f ca="1">E78-'22.12.2021'!C62</f>
        <v>-228.34241999999722</v>
      </c>
      <c r="F79" s="212"/>
      <c r="G79" s="166">
        <v>-3541.1280000000002</v>
      </c>
      <c r="H79" s="213"/>
      <c r="I79" s="171">
        <v>-693</v>
      </c>
      <c r="J79" s="172"/>
      <c r="K79" s="171">
        <v>-1986</v>
      </c>
      <c r="L79" s="171">
        <v>-1600</v>
      </c>
      <c r="M79" s="172"/>
      <c r="N79" s="171">
        <v>186</v>
      </c>
      <c r="O79" s="171"/>
      <c r="P79" s="171">
        <v>1600</v>
      </c>
      <c r="Q79" s="171"/>
      <c r="R79" s="171">
        <v>-1181.548</v>
      </c>
      <c r="S79" s="171"/>
      <c r="T79" s="171">
        <v>370</v>
      </c>
      <c r="U79" s="171"/>
      <c r="V79" s="172">
        <v>-4105.84</v>
      </c>
      <c r="W79" s="171"/>
      <c r="X79" s="62"/>
      <c r="Y79" s="62"/>
      <c r="Z79" s="62"/>
    </row>
    <row r="80" spans="1:26" ht="15.75">
      <c r="A80" s="121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>
      <c r="A81" s="121"/>
      <c r="B81" s="263" t="s">
        <v>179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</row>
  </sheetData>
  <mergeCells count="12">
    <mergeCell ref="A6:A8"/>
    <mergeCell ref="B6:B8"/>
    <mergeCell ref="E6:E8"/>
    <mergeCell ref="X6:X8"/>
    <mergeCell ref="Y6:Y8"/>
    <mergeCell ref="Z6:Z8"/>
    <mergeCell ref="B81:Z81"/>
    <mergeCell ref="S1:T1"/>
    <mergeCell ref="U1:X1"/>
    <mergeCell ref="S2:T2"/>
    <mergeCell ref="B3:X3"/>
    <mergeCell ref="A4:X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22.12.2021</vt:lpstr>
      <vt:lpstr>09.02.2022</vt:lpstr>
      <vt:lpstr>22.06.2022</vt:lpstr>
      <vt:lpstr>14.07.2022</vt:lpstr>
      <vt:lpstr>10.08.2022</vt:lpstr>
      <vt:lpstr>25.08.2022</vt:lpstr>
      <vt:lpstr>23.09.2022</vt:lpstr>
      <vt:lpstr>29.09.2022</vt:lpstr>
      <vt:lpstr>21.10.2022</vt:lpstr>
      <vt:lpstr>10.11.2022</vt:lpstr>
      <vt:lpstr>'14.07.2022'!Область_печати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2022-11-09T13:54:05Z</cp:lastPrinted>
  <dcterms:created xsi:type="dcterms:W3CDTF">2021-11-10T12:11:01Z</dcterms:created>
  <dcterms:modified xsi:type="dcterms:W3CDTF">2022-11-09T13:57:14Z</dcterms:modified>
</cp:coreProperties>
</file>