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ІШЕННЯ\Рішення сесії\2023\№1465 від 20.01.2023 ПРОГРАМА ЕЕ\ЗМІНИ\05.12.2023\"/>
    </mc:Choice>
  </mc:AlternateContent>
  <bookViews>
    <workbookView xWindow="0" yWindow="0" windowWidth="16440" windowHeight="7650" firstSheet="3" activeTab="9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4.08.2023" sheetId="22" r:id="rId6"/>
    <sheet name="07.09.2023" sheetId="23" r:id="rId7"/>
    <sheet name="04.10.2023" sheetId="24" r:id="rId8"/>
    <sheet name="05.12.2023." sheetId="26" r:id="rId9"/>
    <sheet name="Лист3" sheetId="27" r:id="rId10"/>
    <sheet name="Лист5" sheetId="16" state="hidden" r:id="rId11"/>
    <sheet name="Лист1" sheetId="12" state="hidden" r:id="rId12"/>
    <sheet name="Лист2" sheetId="13" state="hidden" r:id="rId13"/>
    <sheet name="Лист4" sheetId="15" state="hidden" r:id="rId14"/>
  </sheets>
  <calcPr calcId="162913"/>
</workbook>
</file>

<file path=xl/calcChain.xml><?xml version="1.0" encoding="utf-8"?>
<calcChain xmlns="http://schemas.openxmlformats.org/spreadsheetml/2006/main">
  <c r="Q96" i="26" l="1"/>
  <c r="Q48" i="26"/>
  <c r="S48" i="26" s="1"/>
  <c r="R48" i="26"/>
  <c r="Q96" i="27" l="1"/>
  <c r="I81" i="27"/>
  <c r="H81" i="27"/>
  <c r="G81" i="27"/>
  <c r="F81" i="27"/>
  <c r="E81" i="27"/>
  <c r="D81" i="27"/>
  <c r="N48" i="27"/>
  <c r="L48" i="27"/>
  <c r="K48" i="27"/>
  <c r="J48" i="27"/>
  <c r="H48" i="27"/>
  <c r="Q40" i="27"/>
  <c r="S40" i="27" s="1"/>
  <c r="G40" i="27"/>
  <c r="I40" i="27" s="1"/>
  <c r="M39" i="27"/>
  <c r="O39" i="27" s="1"/>
  <c r="Q39" i="27" s="1"/>
  <c r="S39" i="27" s="1"/>
  <c r="I39" i="27"/>
  <c r="I38" i="27"/>
  <c r="I37" i="27"/>
  <c r="S29" i="27"/>
  <c r="Q29" i="27"/>
  <c r="I29" i="27"/>
  <c r="G29" i="27"/>
  <c r="O28" i="27"/>
  <c r="Q28" i="27" s="1"/>
  <c r="S28" i="27" s="1"/>
  <c r="M28" i="27"/>
  <c r="I25" i="27"/>
  <c r="I24" i="27"/>
  <c r="S22" i="27"/>
  <c r="R22" i="27"/>
  <c r="Q22" i="27"/>
  <c r="P22" i="27"/>
  <c r="O20" i="27"/>
  <c r="Q20" i="27" s="1"/>
  <c r="S20" i="27" s="1"/>
  <c r="M20" i="27"/>
  <c r="M48" i="27" s="1"/>
  <c r="O48" i="27" s="1"/>
  <c r="Q48" i="27" s="1"/>
  <c r="I20" i="27"/>
  <c r="I81" i="26"/>
  <c r="H81" i="26"/>
  <c r="G81" i="26"/>
  <c r="F81" i="26"/>
  <c r="E81" i="26"/>
  <c r="D81" i="26"/>
  <c r="N48" i="26"/>
  <c r="L48" i="26"/>
  <c r="K48" i="26"/>
  <c r="J48" i="26"/>
  <c r="H48" i="26"/>
  <c r="Q40" i="26"/>
  <c r="S40" i="26" s="1"/>
  <c r="G40" i="26"/>
  <c r="I40" i="26" s="1"/>
  <c r="M39" i="26"/>
  <c r="O39" i="26" s="1"/>
  <c r="Q39" i="26" s="1"/>
  <c r="S39" i="26" s="1"/>
  <c r="I39" i="26"/>
  <c r="I38" i="26"/>
  <c r="I37" i="26"/>
  <c r="S29" i="26"/>
  <c r="Q29" i="26"/>
  <c r="G29" i="26"/>
  <c r="I29" i="26" s="1"/>
  <c r="M28" i="26"/>
  <c r="M48" i="26" s="1"/>
  <c r="O48" i="26" s="1"/>
  <c r="I25" i="26"/>
  <c r="I48" i="26" s="1"/>
  <c r="I24" i="26"/>
  <c r="R22" i="26"/>
  <c r="Q22" i="26"/>
  <c r="S22" i="26" s="1"/>
  <c r="P22" i="26"/>
  <c r="O20" i="26"/>
  <c r="Q20" i="26" s="1"/>
  <c r="S20" i="26" s="1"/>
  <c r="M20" i="26"/>
  <c r="I20" i="26"/>
  <c r="I48" i="27" l="1"/>
  <c r="O28" i="26"/>
  <c r="Q28" i="26" s="1"/>
  <c r="S28" i="26" s="1"/>
  <c r="P21" i="24" l="1"/>
  <c r="Q47" i="24"/>
  <c r="Q95" i="24"/>
  <c r="Q28" i="24"/>
  <c r="Q39" i="24"/>
  <c r="Q21" i="24"/>
  <c r="N47" i="24"/>
  <c r="I80" i="24"/>
  <c r="H80" i="24"/>
  <c r="G80" i="24"/>
  <c r="F80" i="24"/>
  <c r="E80" i="24"/>
  <c r="D80" i="24"/>
  <c r="L47" i="24"/>
  <c r="K47" i="24"/>
  <c r="J47" i="24"/>
  <c r="H47" i="24"/>
  <c r="G39" i="24"/>
  <c r="I39" i="24" s="1"/>
  <c r="M38" i="24"/>
  <c r="O38" i="24" s="1"/>
  <c r="Q38" i="24" s="1"/>
  <c r="I38" i="24"/>
  <c r="I37" i="24"/>
  <c r="I36" i="24"/>
  <c r="G28" i="24"/>
  <c r="I28" i="24" s="1"/>
  <c r="M27" i="24"/>
  <c r="O27" i="24" s="1"/>
  <c r="Q27" i="24" s="1"/>
  <c r="I24" i="24"/>
  <c r="I23" i="24"/>
  <c r="M19" i="24"/>
  <c r="O19" i="24" s="1"/>
  <c r="Q19" i="24" s="1"/>
  <c r="I19" i="24"/>
  <c r="I47" i="24" l="1"/>
  <c r="M47" i="24"/>
  <c r="O47" i="24" s="1"/>
  <c r="O17" i="23"/>
  <c r="M17" i="23"/>
  <c r="N45" i="23"/>
  <c r="O36" i="23"/>
  <c r="O25" i="23"/>
  <c r="I78" i="23"/>
  <c r="H78" i="23"/>
  <c r="G78" i="23"/>
  <c r="F78" i="23"/>
  <c r="E78" i="23"/>
  <c r="D78" i="23"/>
  <c r="L45" i="23"/>
  <c r="K45" i="23"/>
  <c r="J45" i="23"/>
  <c r="H45" i="23"/>
  <c r="G37" i="23"/>
  <c r="I37" i="23" s="1"/>
  <c r="M36" i="23"/>
  <c r="I36" i="23"/>
  <c r="I35" i="23"/>
  <c r="I34" i="23"/>
  <c r="G26" i="23"/>
  <c r="I26" i="23" s="1"/>
  <c r="M25" i="23"/>
  <c r="I22" i="23"/>
  <c r="I21" i="23"/>
  <c r="I17" i="23"/>
  <c r="O45" i="23" l="1"/>
  <c r="M45" i="23"/>
  <c r="I45" i="23"/>
  <c r="M34" i="22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<sst xmlns="http://schemas.openxmlformats.org/spreadsheetml/2006/main" count="3865" uniqueCount="309">
  <si>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</si>
  <si>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</si>
  <si>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</si>
  <si>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</si>
  <si>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</si>
  <si>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</si>
  <si>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</si>
  <si>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</si>
  <si>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</si>
  <si>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</si>
  <si>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</si>
  <si>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</si>
  <si>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</si>
  <si>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</si>
  <si>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</si>
  <si>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</si>
  <si>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</si>
  <si>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</si>
  <si>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</si>
  <si>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</si>
  <si>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</si>
  <si>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</si>
  <si>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</si>
  <si>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</si>
  <si>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</si>
  <si>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</si>
  <si>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</si>
  <si>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</si>
  <si>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</si>
  <si>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</si>
  <si>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</si>
  <si>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</si>
  <si>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</si>
  <si>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</si>
  <si>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</si>
  <si>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</si>
  <si>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</si>
  <si>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</si>
  <si>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</si>
  <si>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</si>
  <si>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</si>
  <si>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</si>
  <si>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</si>
  <si>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</si>
  <si>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</si>
  <si>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</si>
  <si>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</si>
  <si>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</si>
  <si>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</si>
  <si>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</si>
  <si>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</si>
  <si>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</si>
  <si>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</si>
  <si>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</si>
  <si>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</si>
  <si>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</si>
  <si>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</si>
  <si>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</si>
  <si>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</si>
  <si>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</si>
  <si>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</si>
  <si>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</si>
  <si>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</si>
  <si>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</si>
  <si>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</si>
  <si>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</si>
  <si>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</si>
  <si>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</si>
  <si>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</si>
  <si>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</si>
  <si>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</si>
  <si>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</si>
  <si>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</si>
  <si>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</si>
  <si>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</si>
  <si>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</si>
  <si>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</si>
  <si>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</si>
  <si>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</si>
  <si>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</si>
  <si>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</si>
  <si>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</si>
  <si>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</si>
  <si>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</si>
  <si>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</si>
  <si>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</si>
  <si>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</si>
  <si>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</si>
  <si>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</si>
  <si>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</si>
  <si>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</si>
  <si>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</si>
  <si>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</si>
  <si>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</si>
  <si>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</si>
  <si>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</si>
  <si>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</si>
  <si>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</si>
  <si>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</si>
  <si>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</si>
  <si>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</si>
  <si>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</si>
  <si>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</si>
  <si>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</si>
  <si>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</si>
  <si>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</si>
  <si>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</si>
  <si>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</si>
  <si>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</si>
  <si>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</si>
  <si>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</si>
  <si>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</si>
  <si>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</si>
  <si>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</si>
  <si>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</si>
  <si>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</si>
  <si>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</si>
  <si>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</si>
  <si>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</si>
  <si>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</si>
  <si>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</si>
  <si>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</si>
  <si>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</si>
  <si>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</si>
  <si>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</si>
  <si>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</si>
  <si>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</si>
  <si>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</si>
  <si>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</si>
  <si>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</si>
  <si>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</si>
  <si>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</si>
  <si>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</si>
  <si>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</si>
  <si>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</si>
  <si>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</si>
  <si>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</si>
  <si>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</si>
  <si>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</si>
  <si>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</si>
  <si>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</si>
  <si>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</si>
  <si>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</si>
  <si>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</si>
  <si>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</si>
  <si>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</si>
  <si>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</si>
  <si>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</si>
  <si>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</si>
  <si>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</si>
  <si>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</si>
  <si>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</si>
  <si>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</si>
  <si>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</si>
  <si>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</si>
  <si>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</si>
  <si>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</si>
  <si>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</si>
  <si>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</si>
  <si>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</si>
  <si>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</si>
  <si>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</si>
  <si>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</si>
  <si>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</si>
  <si>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</si>
  <si>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</si>
  <si>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</si>
  <si>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</si>
  <si>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</si>
  <si>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</si>
  <si>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</si>
  <si>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</si>
  <si>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</si>
  <si>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</si>
  <si>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</si>
  <si>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</si>
  <si>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</si>
  <si>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</si>
  <si>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</si>
  <si>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</si>
  <si>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</si>
  <si>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</si>
  <si>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</si>
  <si>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</si>
  <si>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</si>
  <si>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</si>
  <si>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</si>
  <si>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</si>
  <si>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</si>
  <si>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</si>
  <si>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</si>
  <si>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</si>
  <si>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</si>
  <si>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</si>
  <si>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</si>
  <si>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</si>
  <si>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</si>
  <si>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</si>
  <si>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</si>
  <si>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</si>
  <si>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</si>
  <si>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</si>
  <si>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</si>
  <si>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</si>
  <si>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</si>
  <si>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</si>
  <si>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</si>
  <si>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</si>
  <si>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</si>
  <si>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</si>
  <si>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</si>
  <si>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</si>
  <si>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</si>
  <si>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</si>
  <si>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</si>
  <si>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</si>
  <si>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</si>
  <si>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</si>
  <si>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</si>
  <si>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</si>
  <si>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</si>
  <si>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</si>
  <si>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</si>
  <si>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</si>
  <si>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</si>
  <si>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</si>
  <si>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</si>
  <si>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</si>
  <si>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</si>
  <si>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</si>
  <si>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</si>
  <si>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</si>
  <si>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</si>
  <si>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</si>
  <si>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</si>
  <si>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</si>
  <si>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</si>
  <si>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</si>
  <si>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</si>
  <si>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</si>
  <si>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</si>
  <si>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</si>
  <si>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</si>
  <si>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</si>
  <si>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</si>
  <si>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</si>
  <si>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</si>
  <si>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</si>
  <si>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</si>
  <si>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</si>
  <si>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</si>
  <si>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</si>
  <si>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</si>
  <si>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</si>
  <si>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</si>
  <si>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</si>
  <si>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</si>
  <si>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</si>
  <si>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</si>
  <si>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</si>
  <si>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</si>
  <si>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</si>
  <si>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</si>
  <si>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</si>
  <si>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</si>
  <si>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</si>
  <si>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</si>
  <si>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</si>
  <si>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</si>
  <si>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</si>
  <si>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</si>
  <si>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</si>
  <si>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</si>
  <si>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</si>
  <si>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</si>
  <si>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</si>
  <si>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</si>
  <si>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</si>
  <si>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</si>
  <si>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</si>
  <si>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</si>
  <si>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</si>
  <si>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</si>
  <si>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</si>
  <si>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</si>
  <si>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</si>
  <si>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</si>
  <si>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</si>
  <si>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</si>
  <si>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</si>
  <si>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</si>
  <si>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</si>
  <si>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</si>
  <si>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</si>
  <si>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</si>
  <si>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</si>
  <si>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</si>
  <si>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</si>
  <si>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</si>
  <si>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</si>
  <si>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Здолбунові по вул. В.Жука,4 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</si>
  <si>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</si>
  <si>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</si>
  <si>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</si>
  <si>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</si>
  <si>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</si>
  <si>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Секретар міської ради</t>
  </si>
  <si>
    <t>Валентина КАПІТУЛА</t>
  </si>
  <si>
    <t xml:space="preserve">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</si>
</sst>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58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u val="singleAccounting"/>
      <sz val="14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u/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u val="singleAccounting"/>
      <sz val="14"/>
      <color rgb="FFFF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19" fillId="0" borderId="0" applyFont="0" applyFill="0" applyBorder="0" applyAlignment="0" applyProtection="0"/>
  </cellStyleXfs>
  <cellXfs count="3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164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3" fontId="24" fillId="0" borderId="1" xfId="2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 wrapText="1" indent="9"/>
    </xf>
    <xf numFmtId="164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3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43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6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43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43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4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left" wrapText="1" indent="4"/>
    </xf>
    <xf numFmtId="164" fontId="41" fillId="0" borderId="2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43" fontId="40" fillId="0" borderId="1" xfId="2" applyFont="1" applyBorder="1" applyAlignment="1">
      <alignment horizontal="center" vertical="center"/>
    </xf>
    <xf numFmtId="2" fontId="40" fillId="0" borderId="1" xfId="2" applyNumberFormat="1" applyFont="1" applyBorder="1" applyAlignment="1">
      <alignment horizontal="center" vertical="center"/>
    </xf>
    <xf numFmtId="2" fontId="43" fillId="0" borderId="1" xfId="2" applyNumberFormat="1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40" fillId="0" borderId="1" xfId="2" applyNumberFormat="1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2" applyNumberFormat="1" applyFont="1" applyBorder="1" applyAlignment="1">
      <alignment horizontal="center" vertical="center"/>
    </xf>
    <xf numFmtId="4" fontId="40" fillId="0" borderId="0" xfId="2" applyNumberFormat="1" applyFont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" fontId="40" fillId="0" borderId="1" xfId="0" applyNumberFormat="1" applyFont="1" applyBorder="1" applyAlignment="1">
      <alignment horizontal="center" vertical="center"/>
    </xf>
    <xf numFmtId="16" fontId="42" fillId="0" borderId="1" xfId="0" applyNumberFormat="1" applyFont="1" applyBorder="1" applyAlignment="1">
      <alignment horizontal="center" vertical="center"/>
    </xf>
    <xf numFmtId="16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2" fontId="46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166" fontId="4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41" fillId="0" borderId="1" xfId="0" applyFont="1" applyBorder="1"/>
    <xf numFmtId="2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vertical="center"/>
    </xf>
    <xf numFmtId="43" fontId="45" fillId="0" borderId="1" xfId="2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4" fontId="46" fillId="0" borderId="1" xfId="0" applyNumberFormat="1" applyFont="1" applyBorder="1" applyAlignment="1">
      <alignment horizontal="center" vertical="center"/>
    </xf>
    <xf numFmtId="2" fontId="45" fillId="0" borderId="1" xfId="2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4" fontId="45" fillId="0" borderId="1" xfId="2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43" fontId="41" fillId="0" borderId="1" xfId="2" applyFont="1" applyBorder="1" applyAlignment="1">
      <alignment horizontal="center" vertical="center" wrapText="1"/>
    </xf>
    <xf numFmtId="43" fontId="46" fillId="0" borderId="1" xfId="2" applyFont="1" applyBorder="1" applyAlignment="1">
      <alignment horizontal="center" vertical="center" wrapText="1"/>
    </xf>
    <xf numFmtId="4" fontId="41" fillId="0" borderId="1" xfId="0" applyNumberFormat="1" applyFont="1" applyBorder="1"/>
    <xf numFmtId="43" fontId="50" fillId="0" borderId="1" xfId="2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right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indent="1"/>
    </xf>
    <xf numFmtId="164" fontId="51" fillId="0" borderId="0" xfId="0" applyNumberFormat="1" applyFont="1"/>
    <xf numFmtId="0" fontId="52" fillId="0" borderId="0" xfId="0" applyFont="1"/>
    <xf numFmtId="164" fontId="51" fillId="0" borderId="0" xfId="0" applyNumberFormat="1" applyFont="1" applyAlignment="1">
      <alignment horizontal="left" wrapText="1" indent="4"/>
    </xf>
    <xf numFmtId="0" fontId="51" fillId="0" borderId="0" xfId="0" applyFont="1" applyAlignment="1">
      <alignment horizontal="center" vertical="center" wrapText="1"/>
    </xf>
    <xf numFmtId="14" fontId="43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43" fontId="44" fillId="0" borderId="0" xfId="2" applyFont="1" applyAlignment="1">
      <alignment horizontal="center" vertical="center"/>
    </xf>
    <xf numFmtId="43" fontId="40" fillId="0" borderId="0" xfId="2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4" fontId="54" fillId="0" borderId="1" xfId="0" applyNumberFormat="1" applyFont="1" applyBorder="1" applyAlignment="1">
      <alignment horizontal="center" vertical="center"/>
    </xf>
    <xf numFmtId="43" fontId="55" fillId="0" borderId="1" xfId="2" applyFont="1" applyBorder="1" applyAlignment="1">
      <alignment horizontal="center" vertical="center" wrapText="1"/>
    </xf>
    <xf numFmtId="4" fontId="55" fillId="0" borderId="1" xfId="0" applyNumberFormat="1" applyFont="1" applyBorder="1"/>
    <xf numFmtId="4" fontId="55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Border="1"/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14" fontId="40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4" fontId="40" fillId="0" borderId="3" xfId="0" applyNumberFormat="1" applyFont="1" applyBorder="1" applyAlignment="1">
      <alignment horizontal="center" vertical="center" wrapText="1"/>
    </xf>
    <xf numFmtId="14" fontId="40" fillId="0" borderId="4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43" fillId="0" borderId="3" xfId="0" applyNumberFormat="1" applyFont="1" applyBorder="1" applyAlignment="1">
      <alignment horizontal="center" vertical="center" wrapText="1"/>
    </xf>
    <xf numFmtId="0" fontId="43" fillId="0" borderId="4" xfId="0" applyNumberFormat="1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43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43" fontId="56" fillId="0" borderId="0" xfId="2" applyFont="1" applyAlignment="1">
      <alignment horizontal="center" vertical="center"/>
    </xf>
    <xf numFmtId="43" fontId="56" fillId="0" borderId="1" xfId="2" applyFont="1" applyBorder="1" applyAlignment="1">
      <alignment horizontal="center" vertical="center"/>
    </xf>
    <xf numFmtId="0" fontId="57" fillId="0" borderId="0" xfId="0" applyFont="1" applyAlignment="1">
      <alignment horizontal="left" indent="24"/>
    </xf>
    <xf numFmtId="0" fontId="57" fillId="0" borderId="0" xfId="0" applyFont="1" applyAlignment="1">
      <alignment horizontal="left" indent="28"/>
    </xf>
    <xf numFmtId="4" fontId="0" fillId="0" borderId="0" xfId="0" applyNumberForma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306" t="s">
        <v>77</v>
      </c>
      <c r="C2" s="306"/>
      <c r="D2" s="306"/>
      <c r="E2" s="306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304" t="s">
        <v>0</v>
      </c>
      <c r="B4" s="304" t="s">
        <v>1</v>
      </c>
      <c r="C4" s="307" t="s">
        <v>2</v>
      </c>
      <c r="D4" s="304" t="s">
        <v>3</v>
      </c>
      <c r="E4" s="304" t="s">
        <v>4</v>
      </c>
      <c r="F4" s="304" t="s">
        <v>5</v>
      </c>
      <c r="G4" s="4"/>
    </row>
    <row r="5" spans="1:7" x14ac:dyDescent="0.2">
      <c r="A5" s="305"/>
      <c r="B5" s="305"/>
      <c r="C5" s="305"/>
      <c r="D5" s="305"/>
      <c r="E5" s="305"/>
      <c r="F5" s="305"/>
      <c r="G5" s="4"/>
    </row>
    <row r="6" spans="1:7" x14ac:dyDescent="0.2">
      <c r="A6" s="305"/>
      <c r="B6" s="305"/>
      <c r="C6" s="305"/>
      <c r="D6" s="305"/>
      <c r="E6" s="305"/>
      <c r="F6" s="305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303" t="s">
        <v>179</v>
      </c>
      <c r="C74" s="303"/>
      <c r="D74" s="303"/>
      <c r="E74" s="303"/>
      <c r="F74" s="303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04"/>
  <sheetViews>
    <sheetView tabSelected="1" topLeftCell="L46" zoomScale="75" zoomScaleNormal="75" workbookViewId="0">
      <selection activeCell="S96" sqref="S96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hidden="1" customWidth="1"/>
    <col min="6" max="6" width="20.28515625" customWidth="1"/>
    <col min="7" max="7" width="18.28515625" hidden="1" customWidth="1"/>
    <col min="8" max="8" width="20" customWidth="1"/>
    <col min="9" max="9" width="19.42578125" hidden="1" customWidth="1"/>
    <col min="10" max="10" width="20.7109375" customWidth="1"/>
    <col min="11" max="11" width="23.28515625" hidden="1" customWidth="1"/>
    <col min="12" max="12" width="22" customWidth="1"/>
    <col min="13" max="13" width="23" hidden="1" customWidth="1"/>
    <col min="14" max="14" width="22.42578125" customWidth="1"/>
    <col min="15" max="15" width="5.85546875" hidden="1" customWidth="1"/>
    <col min="16" max="16" width="22.42578125" customWidth="1"/>
    <col min="17" max="19" width="26.140625" customWidth="1"/>
    <col min="20" max="20" width="34.5703125" customWidth="1"/>
    <col min="21" max="21" width="17.85546875" customWidth="1"/>
    <col min="22" max="22" width="39.28515625" customWidth="1"/>
  </cols>
  <sheetData>
    <row r="3" spans="1:22" ht="41.25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U3" s="357"/>
      <c r="V3" s="291" t="s">
        <v>180</v>
      </c>
    </row>
    <row r="4" spans="1:22" ht="20.25" x14ac:dyDescent="0.3">
      <c r="A4" s="342" t="s">
        <v>295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</row>
    <row r="5" spans="1:22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</row>
    <row r="6" spans="1:22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2" x14ac:dyDescent="0.2">
      <c r="A7" s="335" t="s">
        <v>0</v>
      </c>
      <c r="B7" s="335" t="s">
        <v>1</v>
      </c>
      <c r="C7" s="338" t="s">
        <v>219</v>
      </c>
      <c r="D7" s="341">
        <v>45013</v>
      </c>
      <c r="E7" s="338" t="s">
        <v>181</v>
      </c>
      <c r="F7" s="341">
        <v>45028</v>
      </c>
      <c r="G7" s="338" t="s">
        <v>181</v>
      </c>
      <c r="H7" s="338" t="s">
        <v>294</v>
      </c>
      <c r="I7" s="338" t="s">
        <v>181</v>
      </c>
      <c r="J7" s="341">
        <v>45112</v>
      </c>
      <c r="K7" s="338" t="s">
        <v>181</v>
      </c>
      <c r="L7" s="341">
        <v>45142</v>
      </c>
      <c r="M7" s="338" t="s">
        <v>181</v>
      </c>
      <c r="N7" s="341">
        <v>45176</v>
      </c>
      <c r="O7" s="338" t="s">
        <v>181</v>
      </c>
      <c r="P7" s="341">
        <v>45203</v>
      </c>
      <c r="Q7" s="338" t="s">
        <v>181</v>
      </c>
      <c r="R7" s="345">
        <v>45265</v>
      </c>
      <c r="S7" s="348" t="s">
        <v>181</v>
      </c>
      <c r="T7" s="335" t="s">
        <v>3</v>
      </c>
      <c r="U7" s="335" t="s">
        <v>4</v>
      </c>
      <c r="V7" s="335" t="s">
        <v>5</v>
      </c>
    </row>
    <row r="8" spans="1:22" x14ac:dyDescent="0.2">
      <c r="A8" s="336"/>
      <c r="B8" s="336"/>
      <c r="C8" s="339"/>
      <c r="D8" s="343"/>
      <c r="E8" s="339"/>
      <c r="F8" s="343"/>
      <c r="G8" s="339"/>
      <c r="H8" s="339"/>
      <c r="I8" s="339"/>
      <c r="J8" s="343"/>
      <c r="K8" s="339"/>
      <c r="L8" s="343"/>
      <c r="M8" s="339"/>
      <c r="N8" s="343"/>
      <c r="O8" s="339"/>
      <c r="P8" s="343"/>
      <c r="Q8" s="339"/>
      <c r="R8" s="346"/>
      <c r="S8" s="349"/>
      <c r="T8" s="336"/>
      <c r="U8" s="336"/>
      <c r="V8" s="336"/>
    </row>
    <row r="9" spans="1:22" x14ac:dyDescent="0.2">
      <c r="A9" s="337"/>
      <c r="B9" s="337"/>
      <c r="C9" s="340"/>
      <c r="D9" s="344"/>
      <c r="E9" s="340"/>
      <c r="F9" s="344"/>
      <c r="G9" s="340"/>
      <c r="H9" s="340"/>
      <c r="I9" s="340"/>
      <c r="J9" s="344"/>
      <c r="K9" s="340"/>
      <c r="L9" s="344"/>
      <c r="M9" s="340"/>
      <c r="N9" s="344"/>
      <c r="O9" s="340"/>
      <c r="P9" s="344"/>
      <c r="Q9" s="340"/>
      <c r="R9" s="347"/>
      <c r="S9" s="350"/>
      <c r="T9" s="337"/>
      <c r="U9" s="337"/>
      <c r="V9" s="337"/>
    </row>
    <row r="10" spans="1:22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>
        <v>4</v>
      </c>
      <c r="U10" s="221">
        <v>5</v>
      </c>
      <c r="V10" s="221">
        <v>6</v>
      </c>
    </row>
    <row r="11" spans="1:22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5" t="s">
        <v>303</v>
      </c>
      <c r="U11" s="226" t="s">
        <v>20</v>
      </c>
      <c r="V11" s="221" t="s">
        <v>19</v>
      </c>
    </row>
    <row r="12" spans="1:22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5"/>
      <c r="U12" s="226"/>
      <c r="V12" s="221"/>
    </row>
    <row r="13" spans="1:22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5" t="s">
        <v>303</v>
      </c>
      <c r="U13" s="226" t="s">
        <v>20</v>
      </c>
      <c r="V13" s="230" t="s">
        <v>21</v>
      </c>
    </row>
    <row r="14" spans="1:22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5"/>
      <c r="U14" s="226"/>
      <c r="V14" s="230"/>
    </row>
    <row r="15" spans="1:22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5" t="s">
        <v>303</v>
      </c>
      <c r="U15" s="226" t="s">
        <v>20</v>
      </c>
      <c r="V15" s="230" t="s">
        <v>21</v>
      </c>
    </row>
    <row r="16" spans="1:22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5"/>
      <c r="U16" s="226"/>
      <c r="V16" s="230"/>
    </row>
    <row r="17" spans="1:22" ht="93.7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5" t="s">
        <v>303</v>
      </c>
      <c r="U17" s="226" t="s">
        <v>20</v>
      </c>
      <c r="V17" s="221" t="s">
        <v>113</v>
      </c>
    </row>
    <row r="18" spans="1:22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5"/>
      <c r="U18" s="226"/>
      <c r="V18" s="221"/>
    </row>
    <row r="19" spans="1:22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5"/>
      <c r="U19" s="226"/>
      <c r="V19" s="221"/>
    </row>
    <row r="20" spans="1:22" ht="93.7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84">
        <v>10000000</v>
      </c>
      <c r="S20" s="238">
        <f>SUM(Q20:R20)</f>
        <v>26210479</v>
      </c>
      <c r="T20" s="225" t="s">
        <v>303</v>
      </c>
      <c r="U20" s="226" t="s">
        <v>20</v>
      </c>
      <c r="V20" s="221" t="s">
        <v>291</v>
      </c>
    </row>
    <row r="21" spans="1:22" ht="93.7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25" t="s">
        <v>303</v>
      </c>
      <c r="U21" s="226" t="s">
        <v>20</v>
      </c>
      <c r="V21" s="221" t="s">
        <v>291</v>
      </c>
    </row>
    <row r="22" spans="1:22" ht="112.5" x14ac:dyDescent="0.2">
      <c r="A22" s="233" t="s">
        <v>302</v>
      </c>
      <c r="B22" s="276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358">
        <f>SUM(R20)</f>
        <v>10000000</v>
      </c>
      <c r="S22" s="359">
        <f>SUM(Q22+R20)</f>
        <v>16320870.560000001</v>
      </c>
      <c r="T22" s="225" t="s">
        <v>303</v>
      </c>
      <c r="U22" s="226" t="s">
        <v>20</v>
      </c>
      <c r="V22" s="221" t="s">
        <v>291</v>
      </c>
    </row>
    <row r="23" spans="1:22" ht="93.7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5" t="s">
        <v>303</v>
      </c>
      <c r="U23" s="226" t="s">
        <v>20</v>
      </c>
      <c r="V23" s="221" t="s">
        <v>113</v>
      </c>
    </row>
    <row r="24" spans="1:22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25" t="s">
        <v>303</v>
      </c>
      <c r="U24" s="226" t="s">
        <v>20</v>
      </c>
      <c r="V24" s="221" t="s">
        <v>278</v>
      </c>
    </row>
    <row r="25" spans="1:22" ht="150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25" t="s">
        <v>303</v>
      </c>
      <c r="U25" s="226" t="s">
        <v>156</v>
      </c>
      <c r="V25" s="221" t="s">
        <v>279</v>
      </c>
    </row>
    <row r="26" spans="1:22" ht="93.7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5" t="s">
        <v>12</v>
      </c>
      <c r="U26" s="226" t="s">
        <v>20</v>
      </c>
      <c r="V26" s="221" t="s">
        <v>113</v>
      </c>
    </row>
    <row r="27" spans="1:22" ht="93.7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5" t="s">
        <v>303</v>
      </c>
      <c r="U27" s="226" t="s">
        <v>20</v>
      </c>
      <c r="V27" s="221" t="s">
        <v>113</v>
      </c>
    </row>
    <row r="28" spans="1:22" ht="150" x14ac:dyDescent="0.2">
      <c r="A28" s="297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43">
        <v>1765152.74</v>
      </c>
      <c r="S28" s="244">
        <f>SUM(Q28:R28)</f>
        <v>17761307.140000001</v>
      </c>
      <c r="T28" s="225" t="s">
        <v>303</v>
      </c>
      <c r="U28" s="226" t="s">
        <v>20</v>
      </c>
      <c r="V28" s="221" t="s">
        <v>286</v>
      </c>
    </row>
    <row r="29" spans="1:22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25" t="s">
        <v>12</v>
      </c>
      <c r="U29" s="226" t="s">
        <v>20</v>
      </c>
      <c r="V29" s="221" t="s">
        <v>280</v>
      </c>
    </row>
    <row r="30" spans="1:22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25" t="s">
        <v>303</v>
      </c>
      <c r="U30" s="226" t="s">
        <v>20</v>
      </c>
      <c r="V30" s="221" t="s">
        <v>290</v>
      </c>
    </row>
    <row r="31" spans="1:22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25" t="s">
        <v>12</v>
      </c>
      <c r="U31" s="226" t="s">
        <v>156</v>
      </c>
      <c r="V31" s="221" t="s">
        <v>290</v>
      </c>
    </row>
    <row r="32" spans="1:22" ht="93.7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5" t="s">
        <v>303</v>
      </c>
      <c r="U32" s="226" t="s">
        <v>20</v>
      </c>
      <c r="V32" s="221" t="s">
        <v>113</v>
      </c>
    </row>
    <row r="33" spans="1:22" ht="93.7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5" t="s">
        <v>303</v>
      </c>
      <c r="U33" s="226" t="s">
        <v>20</v>
      </c>
      <c r="V33" s="221" t="s">
        <v>113</v>
      </c>
    </row>
    <row r="34" spans="1:22" ht="93.7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5" t="s">
        <v>303</v>
      </c>
      <c r="U34" s="226" t="s">
        <v>20</v>
      </c>
      <c r="V34" s="221" t="s">
        <v>113</v>
      </c>
    </row>
    <row r="35" spans="1:22" ht="93.7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5" t="s">
        <v>303</v>
      </c>
      <c r="U35" s="226" t="s">
        <v>20</v>
      </c>
      <c r="V35" s="221" t="s">
        <v>113</v>
      </c>
    </row>
    <row r="36" spans="1:22" ht="93.7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5" t="s">
        <v>303</v>
      </c>
      <c r="U36" s="226" t="s">
        <v>20</v>
      </c>
      <c r="V36" s="221" t="s">
        <v>113</v>
      </c>
    </row>
    <row r="37" spans="1:22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25" t="s">
        <v>303</v>
      </c>
      <c r="U37" s="226" t="s">
        <v>20</v>
      </c>
      <c r="V37" s="221" t="s">
        <v>281</v>
      </c>
    </row>
    <row r="38" spans="1:22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25" t="s">
        <v>303</v>
      </c>
      <c r="U38" s="226" t="s">
        <v>20</v>
      </c>
      <c r="V38" s="221" t="s">
        <v>282</v>
      </c>
    </row>
    <row r="39" spans="1:22" ht="187.5" x14ac:dyDescent="0.2">
      <c r="A39" s="241" t="s">
        <v>82</v>
      </c>
      <c r="B39" s="234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43">
        <v>-320000.67</v>
      </c>
      <c r="S39" s="243">
        <f>SUM(Q39:R39)</f>
        <v>761256.33000000007</v>
      </c>
      <c r="T39" s="225" t="s">
        <v>12</v>
      </c>
      <c r="U39" s="226" t="s">
        <v>20</v>
      </c>
      <c r="V39" s="221" t="s">
        <v>283</v>
      </c>
    </row>
    <row r="40" spans="1:22" ht="187.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25" t="s">
        <v>303</v>
      </c>
      <c r="U40" s="226" t="s">
        <v>20</v>
      </c>
      <c r="V40" s="221" t="s">
        <v>284</v>
      </c>
    </row>
    <row r="41" spans="1:22" ht="93.7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5" t="s">
        <v>12</v>
      </c>
      <c r="U41" s="226" t="s">
        <v>20</v>
      </c>
      <c r="V41" s="221" t="s">
        <v>113</v>
      </c>
    </row>
    <row r="42" spans="1:22" ht="93.7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5" t="s">
        <v>303</v>
      </c>
      <c r="U42" s="226" t="s">
        <v>20</v>
      </c>
      <c r="V42" s="221" t="s">
        <v>113</v>
      </c>
    </row>
    <row r="43" spans="1:22" ht="93.7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5" t="s">
        <v>303</v>
      </c>
      <c r="U43" s="226" t="s">
        <v>20</v>
      </c>
      <c r="V43" s="221" t="s">
        <v>113</v>
      </c>
    </row>
    <row r="44" spans="1:22" ht="93.7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5" t="s">
        <v>12</v>
      </c>
      <c r="U44" s="226" t="s">
        <v>20</v>
      </c>
      <c r="V44" s="221" t="s">
        <v>113</v>
      </c>
    </row>
    <row r="45" spans="1:22" ht="93.7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5" t="s">
        <v>303</v>
      </c>
      <c r="U45" s="226" t="s">
        <v>20</v>
      </c>
      <c r="V45" s="221" t="s">
        <v>113</v>
      </c>
    </row>
    <row r="46" spans="1:22" ht="93.7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5" t="s">
        <v>303</v>
      </c>
      <c r="U46" s="226" t="s">
        <v>20</v>
      </c>
      <c r="V46" s="221" t="s">
        <v>113</v>
      </c>
    </row>
    <row r="47" spans="1:22" ht="93.7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5" t="s">
        <v>303</v>
      </c>
      <c r="U47" s="226" t="s">
        <v>20</v>
      </c>
      <c r="V47" s="221" t="s">
        <v>113</v>
      </c>
    </row>
    <row r="48" spans="1:22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243">
        <v>11445152.07</v>
      </c>
      <c r="S48" s="281">
        <v>87212180.469999999</v>
      </c>
      <c r="U48" s="226"/>
      <c r="V48" s="221"/>
    </row>
    <row r="49" spans="1:22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5"/>
      <c r="U49" s="226"/>
      <c r="V49" s="221"/>
    </row>
    <row r="50" spans="1:22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5" t="s">
        <v>303</v>
      </c>
      <c r="U50" s="226" t="s">
        <v>20</v>
      </c>
      <c r="V50" s="221" t="s">
        <v>114</v>
      </c>
    </row>
    <row r="51" spans="1:22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5" t="s">
        <v>303</v>
      </c>
      <c r="U51" s="226" t="s">
        <v>20</v>
      </c>
      <c r="V51" s="221" t="s">
        <v>114</v>
      </c>
    </row>
    <row r="52" spans="1:22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5" t="s">
        <v>303</v>
      </c>
      <c r="U52" s="226" t="s">
        <v>20</v>
      </c>
      <c r="V52" s="221" t="s">
        <v>114</v>
      </c>
    </row>
    <row r="53" spans="1:22" ht="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5" t="s">
        <v>303</v>
      </c>
      <c r="U53" s="226" t="s">
        <v>20</v>
      </c>
      <c r="V53" s="221" t="s">
        <v>114</v>
      </c>
    </row>
    <row r="54" spans="1:22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5" t="s">
        <v>303</v>
      </c>
      <c r="U54" s="226" t="s">
        <v>20</v>
      </c>
      <c r="V54" s="221" t="s">
        <v>114</v>
      </c>
    </row>
    <row r="55" spans="1:22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5" t="s">
        <v>303</v>
      </c>
      <c r="U55" s="226" t="s">
        <v>20</v>
      </c>
      <c r="V55" s="221" t="s">
        <v>114</v>
      </c>
    </row>
    <row r="56" spans="1:22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5" t="s">
        <v>303</v>
      </c>
      <c r="U56" s="226" t="s">
        <v>20</v>
      </c>
      <c r="V56" s="221" t="s">
        <v>114</v>
      </c>
    </row>
    <row r="57" spans="1:22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5" t="s">
        <v>303</v>
      </c>
      <c r="U57" s="226" t="s">
        <v>20</v>
      </c>
      <c r="V57" s="221" t="s">
        <v>114</v>
      </c>
    </row>
    <row r="58" spans="1:22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5" t="s">
        <v>303</v>
      </c>
      <c r="U58" s="226" t="s">
        <v>20</v>
      </c>
      <c r="V58" s="221" t="s">
        <v>114</v>
      </c>
    </row>
    <row r="59" spans="1:22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5" t="s">
        <v>303</v>
      </c>
      <c r="U59" s="226" t="s">
        <v>20</v>
      </c>
      <c r="V59" s="221" t="s">
        <v>114</v>
      </c>
    </row>
    <row r="60" spans="1:22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5" t="s">
        <v>303</v>
      </c>
      <c r="U60" s="226" t="s">
        <v>20</v>
      </c>
      <c r="V60" s="221" t="s">
        <v>114</v>
      </c>
    </row>
    <row r="61" spans="1:22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5" t="s">
        <v>303</v>
      </c>
      <c r="U61" s="226" t="s">
        <v>20</v>
      </c>
      <c r="V61" s="221" t="s">
        <v>114</v>
      </c>
    </row>
    <row r="62" spans="1:22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5" t="s">
        <v>303</v>
      </c>
      <c r="U62" s="226" t="s">
        <v>20</v>
      </c>
      <c r="V62" s="221" t="s">
        <v>114</v>
      </c>
    </row>
    <row r="63" spans="1:22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5"/>
      <c r="U63" s="226"/>
      <c r="V63" s="221"/>
    </row>
    <row r="64" spans="1:22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5"/>
      <c r="U64" s="226"/>
      <c r="V64" s="221"/>
    </row>
    <row r="65" spans="1:22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5" t="s">
        <v>303</v>
      </c>
      <c r="U65" s="226" t="s">
        <v>20</v>
      </c>
      <c r="V65" s="221" t="s">
        <v>285</v>
      </c>
    </row>
    <row r="66" spans="1:22" ht="168.7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5" t="s">
        <v>12</v>
      </c>
      <c r="U66" s="226" t="s">
        <v>20</v>
      </c>
      <c r="V66" s="221" t="s">
        <v>285</v>
      </c>
    </row>
    <row r="67" spans="1:22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5" t="s">
        <v>303</v>
      </c>
      <c r="U67" s="226" t="s">
        <v>20</v>
      </c>
      <c r="V67" s="221" t="s">
        <v>285</v>
      </c>
    </row>
    <row r="68" spans="1:22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5" t="s">
        <v>303</v>
      </c>
      <c r="U68" s="226" t="s">
        <v>20</v>
      </c>
      <c r="V68" s="221" t="s">
        <v>285</v>
      </c>
    </row>
    <row r="69" spans="1:22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5" t="s">
        <v>12</v>
      </c>
      <c r="U69" s="226" t="s">
        <v>20</v>
      </c>
      <c r="V69" s="221" t="s">
        <v>285</v>
      </c>
    </row>
    <row r="70" spans="1:22" ht="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5" t="s">
        <v>303</v>
      </c>
      <c r="U70" s="226" t="s">
        <v>20</v>
      </c>
      <c r="V70" s="221" t="s">
        <v>115</v>
      </c>
    </row>
    <row r="71" spans="1:22" ht="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5" t="s">
        <v>303</v>
      </c>
      <c r="U71" s="226" t="s">
        <v>20</v>
      </c>
      <c r="V71" s="221" t="s">
        <v>115</v>
      </c>
    </row>
    <row r="72" spans="1:22" ht="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5" t="s">
        <v>12</v>
      </c>
      <c r="U72" s="226" t="s">
        <v>20</v>
      </c>
      <c r="V72" s="221" t="s">
        <v>115</v>
      </c>
    </row>
    <row r="73" spans="1:22" ht="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5" t="s">
        <v>303</v>
      </c>
      <c r="U73" s="226" t="s">
        <v>20</v>
      </c>
      <c r="V73" s="221" t="s">
        <v>115</v>
      </c>
    </row>
    <row r="74" spans="1:22" ht="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5" t="s">
        <v>303</v>
      </c>
      <c r="U74" s="226" t="s">
        <v>20</v>
      </c>
      <c r="V74" s="221" t="s">
        <v>115</v>
      </c>
    </row>
    <row r="75" spans="1:22" ht="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5" t="s">
        <v>12</v>
      </c>
      <c r="U75" s="226" t="s">
        <v>20</v>
      </c>
      <c r="V75" s="221" t="s">
        <v>115</v>
      </c>
    </row>
    <row r="76" spans="1:22" ht="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5" t="s">
        <v>303</v>
      </c>
      <c r="U76" s="226" t="s">
        <v>20</v>
      </c>
      <c r="V76" s="221" t="s">
        <v>115</v>
      </c>
    </row>
    <row r="77" spans="1:22" ht="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5" t="s">
        <v>303</v>
      </c>
      <c r="U77" s="226" t="s">
        <v>20</v>
      </c>
      <c r="V77" s="221" t="s">
        <v>115</v>
      </c>
    </row>
    <row r="78" spans="1:22" ht="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5" t="s">
        <v>303</v>
      </c>
      <c r="U78" s="226" t="s">
        <v>20</v>
      </c>
      <c r="V78" s="221" t="s">
        <v>115</v>
      </c>
    </row>
    <row r="79" spans="1:22" ht="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5" t="s">
        <v>303</v>
      </c>
      <c r="U79" s="226" t="s">
        <v>20</v>
      </c>
      <c r="V79" s="221" t="s">
        <v>115</v>
      </c>
    </row>
    <row r="80" spans="1:22" ht="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5" t="s">
        <v>303</v>
      </c>
      <c r="U80" s="226" t="s">
        <v>20</v>
      </c>
      <c r="V80" s="221" t="s">
        <v>115</v>
      </c>
    </row>
    <row r="81" spans="1:22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57"/>
      <c r="U81" s="226"/>
      <c r="V81" s="221"/>
    </row>
    <row r="82" spans="1:22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57"/>
      <c r="U82" s="226"/>
      <c r="V82" s="221"/>
    </row>
    <row r="83" spans="1:22" ht="112.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5" t="s">
        <v>303</v>
      </c>
      <c r="U83" s="226" t="s">
        <v>156</v>
      </c>
      <c r="V83" s="221" t="s">
        <v>157</v>
      </c>
    </row>
    <row r="84" spans="1:22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5"/>
      <c r="U84" s="226"/>
      <c r="V84" s="221"/>
    </row>
    <row r="85" spans="1:22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5"/>
      <c r="U85" s="226"/>
      <c r="V85" s="221"/>
    </row>
    <row r="86" spans="1:22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5" t="s">
        <v>303</v>
      </c>
      <c r="U86" s="226" t="s">
        <v>20</v>
      </c>
      <c r="V86" s="221" t="s">
        <v>24</v>
      </c>
    </row>
    <row r="87" spans="1:22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5" t="s">
        <v>303</v>
      </c>
      <c r="U87" s="226" t="s">
        <v>20</v>
      </c>
      <c r="V87" s="221" t="s">
        <v>24</v>
      </c>
    </row>
    <row r="88" spans="1:22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57"/>
      <c r="U88" s="259"/>
      <c r="V88" s="227"/>
    </row>
    <row r="89" spans="1:22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57"/>
      <c r="U89" s="259"/>
      <c r="V89" s="227"/>
    </row>
    <row r="90" spans="1:22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5" t="s">
        <v>303</v>
      </c>
      <c r="U90" s="226" t="s">
        <v>20</v>
      </c>
      <c r="V90" s="230" t="s">
        <v>27</v>
      </c>
    </row>
    <row r="91" spans="1:22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5" t="s">
        <v>303</v>
      </c>
      <c r="U91" s="226" t="s">
        <v>20</v>
      </c>
      <c r="V91" s="230" t="s">
        <v>27</v>
      </c>
    </row>
    <row r="92" spans="1:22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5"/>
      <c r="U92" s="226"/>
      <c r="V92" s="230"/>
    </row>
    <row r="93" spans="1:22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5"/>
      <c r="U93" s="226"/>
      <c r="V93" s="230"/>
    </row>
    <row r="94" spans="1:22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64" t="s">
        <v>303</v>
      </c>
      <c r="U94" s="260" t="s">
        <v>20</v>
      </c>
      <c r="V94" s="260" t="s">
        <v>21</v>
      </c>
    </row>
    <row r="95" spans="1:22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64"/>
      <c r="U95" s="260"/>
      <c r="V95" s="260"/>
    </row>
    <row r="96" spans="1:22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43">
        <v>11445152.07</v>
      </c>
      <c r="S96" s="302">
        <v>87212180.469999999</v>
      </c>
      <c r="T96" s="266"/>
      <c r="U96" s="266"/>
      <c r="V96" s="266"/>
    </row>
    <row r="98" spans="2:22" ht="18.75" x14ac:dyDescent="0.3">
      <c r="V98" s="360" t="s">
        <v>308</v>
      </c>
    </row>
    <row r="104" spans="2:22" ht="18.75" x14ac:dyDescent="0.3">
      <c r="B104" s="94" t="s">
        <v>306</v>
      </c>
      <c r="V104" s="94" t="s">
        <v>307</v>
      </c>
    </row>
  </sheetData>
  <mergeCells count="23">
    <mergeCell ref="V7:V9"/>
    <mergeCell ref="P7:P9"/>
    <mergeCell ref="Q7:Q9"/>
    <mergeCell ref="R7:R9"/>
    <mergeCell ref="S7:S9"/>
    <mergeCell ref="T7:T9"/>
    <mergeCell ref="U7:U9"/>
    <mergeCell ref="J7:J9"/>
    <mergeCell ref="K7:K9"/>
    <mergeCell ref="L7:L9"/>
    <mergeCell ref="M7:M9"/>
    <mergeCell ref="N7:N9"/>
    <mergeCell ref="O7:O9"/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</mergeCells>
  <pageMargins left="0.70866141732283461" right="0.70866141732283461" top="0.74803149606299213" bottom="0.3543307086614173" header="0.31496062992125984" footer="0.31496062992125984"/>
  <pageSetup paperSize="9" scale="37" fitToHeight="0" orientation="landscape" verticalDpi="0" r:id="rId1"/>
  <ignoredErrors>
    <ignoredError sqref="Q22" formula="1"/>
    <ignoredError sqref="Q9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351" t="s">
        <v>8</v>
      </c>
      <c r="G1" s="351"/>
    </row>
    <row r="2" spans="1:7" ht="33" customHeight="1" x14ac:dyDescent="0.2">
      <c r="A2" s="3"/>
      <c r="B2" s="306" t="s">
        <v>77</v>
      </c>
      <c r="C2" s="306"/>
      <c r="D2" s="306"/>
      <c r="E2" s="306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352" t="s">
        <v>0</v>
      </c>
      <c r="B4" s="354" t="s">
        <v>1</v>
      </c>
      <c r="C4" s="356" t="s">
        <v>2</v>
      </c>
      <c r="D4" s="352" t="s">
        <v>3</v>
      </c>
      <c r="E4" s="352" t="s">
        <v>4</v>
      </c>
      <c r="F4" s="352" t="s">
        <v>5</v>
      </c>
      <c r="G4" s="4"/>
    </row>
    <row r="5" spans="1:7" x14ac:dyDescent="0.2">
      <c r="A5" s="353"/>
      <c r="B5" s="355"/>
      <c r="C5" s="353"/>
      <c r="D5" s="353"/>
      <c r="E5" s="353"/>
      <c r="F5" s="353"/>
      <c r="G5" s="4"/>
    </row>
    <row r="6" spans="1:7" x14ac:dyDescent="0.2">
      <c r="A6" s="353"/>
      <c r="B6" s="355"/>
      <c r="C6" s="353"/>
      <c r="D6" s="353"/>
      <c r="E6" s="353"/>
      <c r="F6" s="353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306" t="s">
        <v>77</v>
      </c>
      <c r="C2" s="306"/>
      <c r="D2" s="306"/>
      <c r="E2" s="306"/>
      <c r="F2" s="306"/>
      <c r="G2" s="306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308" t="s">
        <v>0</v>
      </c>
      <c r="B4" s="308" t="s">
        <v>1</v>
      </c>
      <c r="C4" s="311" t="s">
        <v>219</v>
      </c>
      <c r="D4" s="314">
        <v>45013</v>
      </c>
      <c r="E4" s="311" t="s">
        <v>181</v>
      </c>
      <c r="F4" s="308" t="s">
        <v>3</v>
      </c>
      <c r="G4" s="308" t="s">
        <v>4</v>
      </c>
      <c r="H4" s="308" t="s">
        <v>5</v>
      </c>
      <c r="I4" s="4"/>
    </row>
    <row r="5" spans="1:9" x14ac:dyDescent="0.2">
      <c r="A5" s="309"/>
      <c r="B5" s="309"/>
      <c r="C5" s="312"/>
      <c r="D5" s="309"/>
      <c r="E5" s="312"/>
      <c r="F5" s="309"/>
      <c r="G5" s="309"/>
      <c r="H5" s="309"/>
      <c r="I5" s="4"/>
    </row>
    <row r="6" spans="1:9" x14ac:dyDescent="0.2">
      <c r="A6" s="310"/>
      <c r="B6" s="310"/>
      <c r="C6" s="313"/>
      <c r="D6" s="310"/>
      <c r="E6" s="313"/>
      <c r="F6" s="310"/>
      <c r="G6" s="310"/>
      <c r="H6" s="310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303" t="s">
        <v>277</v>
      </c>
      <c r="C94" s="303"/>
      <c r="D94" s="303"/>
      <c r="E94" s="303"/>
      <c r="F94" s="303"/>
      <c r="G94" s="303"/>
      <c r="H94" s="303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306" t="s">
        <v>77</v>
      </c>
      <c r="C2" s="306"/>
      <c r="D2" s="306"/>
      <c r="E2" s="306"/>
      <c r="F2" s="306"/>
      <c r="G2" s="306"/>
      <c r="H2" s="306"/>
      <c r="I2" s="306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308" t="s">
        <v>0</v>
      </c>
      <c r="B4" s="308" t="s">
        <v>1</v>
      </c>
      <c r="C4" s="311" t="s">
        <v>219</v>
      </c>
      <c r="D4" s="314">
        <v>45013</v>
      </c>
      <c r="E4" s="311" t="s">
        <v>181</v>
      </c>
      <c r="F4" s="314">
        <v>45028</v>
      </c>
      <c r="G4" s="311" t="s">
        <v>181</v>
      </c>
      <c r="H4" s="308" t="s">
        <v>3</v>
      </c>
      <c r="I4" s="308" t="s">
        <v>4</v>
      </c>
      <c r="J4" s="308" t="s">
        <v>5</v>
      </c>
      <c r="K4" s="4"/>
    </row>
    <row r="5" spans="1:11" x14ac:dyDescent="0.2">
      <c r="A5" s="309"/>
      <c r="B5" s="309"/>
      <c r="C5" s="312"/>
      <c r="D5" s="309"/>
      <c r="E5" s="312"/>
      <c r="F5" s="309"/>
      <c r="G5" s="312"/>
      <c r="H5" s="309"/>
      <c r="I5" s="309"/>
      <c r="J5" s="309"/>
      <c r="K5" s="4"/>
    </row>
    <row r="6" spans="1:11" x14ac:dyDescent="0.2">
      <c r="A6" s="310"/>
      <c r="B6" s="310"/>
      <c r="C6" s="313"/>
      <c r="D6" s="310"/>
      <c r="E6" s="313"/>
      <c r="F6" s="310"/>
      <c r="G6" s="313"/>
      <c r="H6" s="310"/>
      <c r="I6" s="310"/>
      <c r="J6" s="310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303" t="s">
        <v>277</v>
      </c>
      <c r="C95" s="303"/>
      <c r="D95" s="303"/>
      <c r="E95" s="303"/>
      <c r="F95" s="303"/>
      <c r="G95" s="303"/>
      <c r="H95" s="303"/>
      <c r="I95" s="303"/>
      <c r="J95" s="303"/>
    </row>
    <row r="96" spans="1:10" x14ac:dyDescent="0.2">
      <c r="A96" s="4"/>
    </row>
  </sheetData>
  <mergeCells count="12">
    <mergeCell ref="A4:A6"/>
    <mergeCell ref="B4:B6"/>
    <mergeCell ref="C4:C6"/>
    <mergeCell ref="D4:D6"/>
    <mergeCell ref="E4:E6"/>
    <mergeCell ref="J4:J6"/>
    <mergeCell ref="B95:J95"/>
    <mergeCell ref="F4:F6"/>
    <mergeCell ref="G4:G6"/>
    <mergeCell ref="B2:I2"/>
    <mergeCell ref="H4:H6"/>
    <mergeCell ref="I4:I6"/>
  </mergeCells>
  <phoneticPr fontId="25" type="noConversion"/>
  <pageMargins left="0.7" right="0.7" top="0.75" bottom="0.75" header="0.3" footer="0.3"/>
  <pageSetup paperSize="9" scale="4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321" t="s">
        <v>295</v>
      </c>
      <c r="C2" s="321"/>
      <c r="D2" s="321"/>
      <c r="E2" s="321"/>
      <c r="F2" s="321"/>
      <c r="G2" s="321"/>
      <c r="H2" s="321"/>
      <c r="I2" s="321"/>
      <c r="J2" s="321"/>
      <c r="K2" s="321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315" t="s">
        <v>0</v>
      </c>
      <c r="B4" s="315" t="s">
        <v>1</v>
      </c>
      <c r="C4" s="322" t="s">
        <v>219</v>
      </c>
      <c r="D4" s="325">
        <v>45013</v>
      </c>
      <c r="E4" s="322" t="s">
        <v>181</v>
      </c>
      <c r="F4" s="325">
        <v>45028</v>
      </c>
      <c r="G4" s="322" t="s">
        <v>181</v>
      </c>
      <c r="H4" s="318" t="s">
        <v>294</v>
      </c>
      <c r="I4" s="318" t="s">
        <v>181</v>
      </c>
      <c r="J4" s="315" t="s">
        <v>3</v>
      </c>
      <c r="K4" s="315" t="s">
        <v>4</v>
      </c>
      <c r="L4" s="315" t="s">
        <v>5</v>
      </c>
      <c r="M4" s="4"/>
    </row>
    <row r="5" spans="1:13" x14ac:dyDescent="0.2">
      <c r="A5" s="316"/>
      <c r="B5" s="316"/>
      <c r="C5" s="323"/>
      <c r="D5" s="316"/>
      <c r="E5" s="323"/>
      <c r="F5" s="316"/>
      <c r="G5" s="323"/>
      <c r="H5" s="319"/>
      <c r="I5" s="319"/>
      <c r="J5" s="316"/>
      <c r="K5" s="316"/>
      <c r="L5" s="316"/>
      <c r="M5" s="4"/>
    </row>
    <row r="6" spans="1:13" ht="45" customHeight="1" x14ac:dyDescent="0.2">
      <c r="A6" s="317"/>
      <c r="B6" s="317"/>
      <c r="C6" s="324"/>
      <c r="D6" s="317"/>
      <c r="E6" s="324"/>
      <c r="F6" s="317"/>
      <c r="G6" s="324"/>
      <c r="H6" s="320"/>
      <c r="I6" s="320"/>
      <c r="J6" s="317"/>
      <c r="K6" s="317"/>
      <c r="L6" s="317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94.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94.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329" t="s">
        <v>295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326" t="s">
        <v>0</v>
      </c>
      <c r="B4" s="326" t="s">
        <v>1</v>
      </c>
      <c r="C4" s="330" t="s">
        <v>219</v>
      </c>
      <c r="D4" s="333">
        <v>45013</v>
      </c>
      <c r="E4" s="330" t="s">
        <v>181</v>
      </c>
      <c r="F4" s="333">
        <v>45028</v>
      </c>
      <c r="G4" s="330" t="s">
        <v>181</v>
      </c>
      <c r="H4" s="330" t="s">
        <v>294</v>
      </c>
      <c r="I4" s="330" t="s">
        <v>181</v>
      </c>
      <c r="J4" s="149"/>
      <c r="K4" s="149"/>
      <c r="L4" s="326" t="s">
        <v>3</v>
      </c>
      <c r="M4" s="326" t="s">
        <v>4</v>
      </c>
      <c r="N4" s="326" t="s">
        <v>5</v>
      </c>
    </row>
    <row r="5" spans="1:14" x14ac:dyDescent="0.25">
      <c r="A5" s="327"/>
      <c r="B5" s="327"/>
      <c r="C5" s="331"/>
      <c r="D5" s="327"/>
      <c r="E5" s="331"/>
      <c r="F5" s="327"/>
      <c r="G5" s="331"/>
      <c r="H5" s="331"/>
      <c r="I5" s="331"/>
      <c r="J5" s="150">
        <v>45112</v>
      </c>
      <c r="K5" s="151" t="s">
        <v>181</v>
      </c>
      <c r="L5" s="327"/>
      <c r="M5" s="327"/>
      <c r="N5" s="327"/>
    </row>
    <row r="6" spans="1:14" x14ac:dyDescent="0.25">
      <c r="A6" s="328"/>
      <c r="B6" s="328"/>
      <c r="C6" s="332"/>
      <c r="D6" s="328"/>
      <c r="E6" s="332"/>
      <c r="F6" s="328"/>
      <c r="G6" s="332"/>
      <c r="H6" s="332"/>
      <c r="I6" s="332"/>
      <c r="J6" s="152"/>
      <c r="K6" s="152"/>
      <c r="L6" s="328"/>
      <c r="M6" s="328"/>
      <c r="N6" s="328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88" workbookViewId="0">
      <selection activeCell="B95" sqref="A1:XFD104857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180</v>
      </c>
    </row>
    <row r="2" spans="1:16" x14ac:dyDescent="0.25">
      <c r="A2" s="209"/>
      <c r="B2" s="334" t="s">
        <v>295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315" t="s">
        <v>0</v>
      </c>
      <c r="B4" s="315" t="s">
        <v>1</v>
      </c>
      <c r="C4" s="322" t="s">
        <v>219</v>
      </c>
      <c r="D4" s="325">
        <v>45013</v>
      </c>
      <c r="E4" s="322" t="s">
        <v>181</v>
      </c>
      <c r="F4" s="325">
        <v>45028</v>
      </c>
      <c r="G4" s="322" t="s">
        <v>181</v>
      </c>
      <c r="H4" s="322" t="s">
        <v>294</v>
      </c>
      <c r="I4" s="322" t="s">
        <v>181</v>
      </c>
      <c r="J4" s="143"/>
      <c r="K4" s="143"/>
      <c r="L4" s="143"/>
      <c r="M4" s="143"/>
      <c r="N4" s="315" t="s">
        <v>3</v>
      </c>
      <c r="O4" s="315" t="s">
        <v>4</v>
      </c>
      <c r="P4" s="315" t="s">
        <v>5</v>
      </c>
    </row>
    <row r="5" spans="1:16" x14ac:dyDescent="0.25">
      <c r="A5" s="316"/>
      <c r="B5" s="316"/>
      <c r="C5" s="323"/>
      <c r="D5" s="316"/>
      <c r="E5" s="323"/>
      <c r="F5" s="316"/>
      <c r="G5" s="323"/>
      <c r="H5" s="323"/>
      <c r="I5" s="323"/>
      <c r="J5" s="196">
        <v>45112</v>
      </c>
      <c r="K5" s="145" t="s">
        <v>181</v>
      </c>
      <c r="L5" s="196">
        <v>45142</v>
      </c>
      <c r="M5" s="145" t="s">
        <v>181</v>
      </c>
      <c r="N5" s="316"/>
      <c r="O5" s="316"/>
      <c r="P5" s="316"/>
    </row>
    <row r="6" spans="1:16" x14ac:dyDescent="0.25">
      <c r="A6" s="317"/>
      <c r="B6" s="317"/>
      <c r="C6" s="324"/>
      <c r="D6" s="317"/>
      <c r="E6" s="324"/>
      <c r="F6" s="317"/>
      <c r="G6" s="324"/>
      <c r="H6" s="324"/>
      <c r="I6" s="324"/>
      <c r="J6" s="144"/>
      <c r="K6" s="144"/>
      <c r="L6" s="144"/>
      <c r="M6" s="144"/>
      <c r="N6" s="317"/>
      <c r="O6" s="317"/>
      <c r="P6" s="317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207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zoomScale="50" zoomScaleNormal="50" workbookViewId="0">
      <selection activeCell="B1" sqref="B1:R3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3" width="15.7109375" style="207" customWidth="1"/>
    <col min="4" max="4" width="18.28515625" style="207" customWidth="1"/>
    <col min="5" max="5" width="18.5703125" style="207" customWidth="1"/>
    <col min="6" max="6" width="20.28515625" style="207" customWidth="1"/>
    <col min="7" max="7" width="18.28515625" style="207" customWidth="1"/>
    <col min="8" max="8" width="20" style="207" customWidth="1"/>
    <col min="9" max="9" width="19.42578125" style="207" customWidth="1"/>
    <col min="10" max="10" width="16.85546875" style="207" customWidth="1"/>
    <col min="11" max="11" width="23.28515625" style="207" customWidth="1"/>
    <col min="12" max="12" width="20.140625" style="207" customWidth="1"/>
    <col min="13" max="13" width="23" style="207" customWidth="1"/>
    <col min="14" max="14" width="19.5703125" style="207" customWidth="1"/>
    <col min="15" max="15" width="22.42578125" style="207" customWidth="1"/>
    <col min="16" max="16" width="34.5703125" style="207" customWidth="1"/>
    <col min="17" max="17" width="17.85546875" style="207" customWidth="1"/>
    <col min="18" max="18" width="39.28515625" style="207" customWidth="1"/>
    <col min="19" max="16384" width="9.140625" style="207"/>
  </cols>
  <sheetData>
    <row r="1" spans="1:18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R1" s="215" t="s">
        <v>180</v>
      </c>
    </row>
    <row r="2" spans="1:18" x14ac:dyDescent="0.25">
      <c r="A2" s="209"/>
      <c r="B2" s="334" t="s">
        <v>295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</row>
    <row r="3" spans="1:18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R3" s="211"/>
    </row>
    <row r="4" spans="1:18" ht="18.75" x14ac:dyDescent="0.25">
      <c r="A4" s="335" t="s">
        <v>0</v>
      </c>
      <c r="B4" s="335" t="s">
        <v>1</v>
      </c>
      <c r="C4" s="338" t="s">
        <v>219</v>
      </c>
      <c r="D4" s="341">
        <v>45013</v>
      </c>
      <c r="E4" s="338" t="s">
        <v>181</v>
      </c>
      <c r="F4" s="341">
        <v>45028</v>
      </c>
      <c r="G4" s="338" t="s">
        <v>181</v>
      </c>
      <c r="H4" s="338" t="s">
        <v>294</v>
      </c>
      <c r="I4" s="338" t="s">
        <v>181</v>
      </c>
      <c r="J4" s="216"/>
      <c r="K4" s="216"/>
      <c r="L4" s="216"/>
      <c r="M4" s="216"/>
      <c r="N4" s="216"/>
      <c r="O4" s="216"/>
      <c r="P4" s="335" t="s">
        <v>3</v>
      </c>
      <c r="Q4" s="335" t="s">
        <v>4</v>
      </c>
      <c r="R4" s="335" t="s">
        <v>5</v>
      </c>
    </row>
    <row r="5" spans="1:18" ht="18.75" x14ac:dyDescent="0.25">
      <c r="A5" s="336"/>
      <c r="B5" s="336"/>
      <c r="C5" s="339"/>
      <c r="D5" s="336"/>
      <c r="E5" s="339"/>
      <c r="F5" s="336"/>
      <c r="G5" s="339"/>
      <c r="H5" s="339"/>
      <c r="I5" s="339"/>
      <c r="J5" s="217">
        <v>45112</v>
      </c>
      <c r="K5" s="218" t="s">
        <v>181</v>
      </c>
      <c r="L5" s="217">
        <v>45142</v>
      </c>
      <c r="M5" s="218" t="s">
        <v>181</v>
      </c>
      <c r="N5" s="217">
        <v>45176</v>
      </c>
      <c r="O5" s="218" t="s">
        <v>181</v>
      </c>
      <c r="P5" s="336"/>
      <c r="Q5" s="336"/>
      <c r="R5" s="336"/>
    </row>
    <row r="6" spans="1:18" ht="18.75" x14ac:dyDescent="0.25">
      <c r="A6" s="337"/>
      <c r="B6" s="337"/>
      <c r="C6" s="340"/>
      <c r="D6" s="337"/>
      <c r="E6" s="340"/>
      <c r="F6" s="337"/>
      <c r="G6" s="340"/>
      <c r="H6" s="340"/>
      <c r="I6" s="340"/>
      <c r="J6" s="219"/>
      <c r="K6" s="219"/>
      <c r="L6" s="219"/>
      <c r="M6" s="219"/>
      <c r="N6" s="219"/>
      <c r="O6" s="219"/>
      <c r="P6" s="337"/>
      <c r="Q6" s="337"/>
      <c r="R6" s="337"/>
    </row>
    <row r="7" spans="1:18" ht="18.75" x14ac:dyDescent="0.3">
      <c r="A7" s="220">
        <v>1</v>
      </c>
      <c r="B7" s="221">
        <v>2</v>
      </c>
      <c r="C7" s="222">
        <v>3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>
        <v>4</v>
      </c>
      <c r="Q7" s="221">
        <v>5</v>
      </c>
      <c r="R7" s="221">
        <v>6</v>
      </c>
    </row>
    <row r="8" spans="1:18" ht="93.75" x14ac:dyDescent="0.25">
      <c r="A8" s="221">
        <v>1</v>
      </c>
      <c r="B8" s="223" t="s">
        <v>182</v>
      </c>
      <c r="C8" s="224">
        <v>0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  <c r="O8" s="224">
        <v>0</v>
      </c>
      <c r="P8" s="225" t="s">
        <v>12</v>
      </c>
      <c r="Q8" s="226" t="s">
        <v>20</v>
      </c>
      <c r="R8" s="221" t="s">
        <v>19</v>
      </c>
    </row>
    <row r="9" spans="1:18" ht="18.75" x14ac:dyDescent="0.25">
      <c r="A9" s="227"/>
      <c r="B9" s="228" t="s">
        <v>203</v>
      </c>
      <c r="C9" s="229"/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29">
        <v>0</v>
      </c>
      <c r="P9" s="225"/>
      <c r="Q9" s="226"/>
      <c r="R9" s="221"/>
    </row>
    <row r="10" spans="1:18" ht="75" x14ac:dyDescent="0.25">
      <c r="A10" s="221">
        <v>2</v>
      </c>
      <c r="B10" s="223" t="s">
        <v>183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5" t="s">
        <v>12</v>
      </c>
      <c r="Q10" s="226" t="s">
        <v>20</v>
      </c>
      <c r="R10" s="230" t="s">
        <v>21</v>
      </c>
    </row>
    <row r="11" spans="1:18" ht="18.75" x14ac:dyDescent="0.25">
      <c r="A11" s="227"/>
      <c r="B11" s="228" t="s">
        <v>204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5"/>
      <c r="Q11" s="226"/>
      <c r="R11" s="230"/>
    </row>
    <row r="12" spans="1:18" ht="73.5" customHeight="1" x14ac:dyDescent="0.25">
      <c r="A12" s="231" t="s">
        <v>6</v>
      </c>
      <c r="B12" s="223" t="s">
        <v>184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5" t="s">
        <v>12</v>
      </c>
      <c r="Q12" s="226" t="s">
        <v>20</v>
      </c>
      <c r="R12" s="230" t="s">
        <v>21</v>
      </c>
    </row>
    <row r="13" spans="1:18" ht="26.25" customHeight="1" x14ac:dyDescent="0.25">
      <c r="A13" s="231"/>
      <c r="B13" s="228" t="s">
        <v>205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29">
        <v>0</v>
      </c>
      <c r="O13" s="229">
        <v>0</v>
      </c>
      <c r="P13" s="225"/>
      <c r="Q13" s="226"/>
      <c r="R13" s="230"/>
    </row>
    <row r="14" spans="1:18" ht="112.5" x14ac:dyDescent="0.25">
      <c r="A14" s="231" t="s">
        <v>17</v>
      </c>
      <c r="B14" s="223" t="s">
        <v>185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5" t="s">
        <v>12</v>
      </c>
      <c r="Q14" s="226" t="s">
        <v>20</v>
      </c>
      <c r="R14" s="221" t="s">
        <v>113</v>
      </c>
    </row>
    <row r="15" spans="1:18" ht="18.75" x14ac:dyDescent="0.25">
      <c r="A15" s="231"/>
      <c r="B15" s="228" t="s">
        <v>206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5"/>
      <c r="Q15" s="226"/>
      <c r="R15" s="221"/>
    </row>
    <row r="16" spans="1:18" ht="37.5" customHeight="1" x14ac:dyDescent="0.25">
      <c r="A16" s="232" t="s">
        <v>18</v>
      </c>
      <c r="B16" s="228" t="s">
        <v>230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26"/>
      <c r="R16" s="221"/>
    </row>
    <row r="17" spans="1:18" ht="91.5" customHeight="1" x14ac:dyDescent="0.25">
      <c r="A17" s="233" t="s">
        <v>43</v>
      </c>
      <c r="B17" s="234" t="s">
        <v>300</v>
      </c>
      <c r="C17" s="224">
        <v>0</v>
      </c>
      <c r="D17" s="224">
        <v>0</v>
      </c>
      <c r="E17" s="224">
        <v>0</v>
      </c>
      <c r="F17" s="235">
        <v>380000</v>
      </c>
      <c r="G17" s="235">
        <v>380000</v>
      </c>
      <c r="H17" s="235">
        <v>-169521</v>
      </c>
      <c r="I17" s="235">
        <f>SUM(G17-169521)</f>
        <v>210479</v>
      </c>
      <c r="J17" s="236">
        <v>1000000</v>
      </c>
      <c r="K17" s="235">
        <v>1210479</v>
      </c>
      <c r="L17" s="236">
        <v>4000000</v>
      </c>
      <c r="M17" s="235">
        <f>SUM(K17:L17)</f>
        <v>5210479</v>
      </c>
      <c r="N17" s="237">
        <v>8000000</v>
      </c>
      <c r="O17" s="238">
        <f>SUM(M17:N17)</f>
        <v>13210479</v>
      </c>
      <c r="P17" s="225" t="s">
        <v>12</v>
      </c>
      <c r="Q17" s="226" t="s">
        <v>20</v>
      </c>
      <c r="R17" s="221" t="s">
        <v>291</v>
      </c>
    </row>
    <row r="18" spans="1:18" ht="82.5" customHeight="1" x14ac:dyDescent="0.25">
      <c r="A18" s="233" t="s">
        <v>301</v>
      </c>
      <c r="B18" s="234" t="s">
        <v>300</v>
      </c>
      <c r="C18" s="224"/>
      <c r="D18" s="224"/>
      <c r="E18" s="224"/>
      <c r="F18" s="235"/>
      <c r="G18" s="235"/>
      <c r="H18" s="235"/>
      <c r="I18" s="235"/>
      <c r="J18" s="236"/>
      <c r="K18" s="235"/>
      <c r="L18" s="236"/>
      <c r="M18" s="235"/>
      <c r="N18" s="237"/>
      <c r="O18" s="239">
        <v>9889608.4399999995</v>
      </c>
      <c r="P18" s="225" t="s">
        <v>12</v>
      </c>
      <c r="Q18" s="226" t="s">
        <v>20</v>
      </c>
      <c r="R18" s="221" t="s">
        <v>291</v>
      </c>
    </row>
    <row r="19" spans="1:18" ht="81" customHeight="1" x14ac:dyDescent="0.25">
      <c r="A19" s="233" t="s">
        <v>302</v>
      </c>
      <c r="B19" s="234" t="s">
        <v>299</v>
      </c>
      <c r="C19" s="224"/>
      <c r="D19" s="224"/>
      <c r="E19" s="224"/>
      <c r="F19" s="235"/>
      <c r="G19" s="235"/>
      <c r="H19" s="235"/>
      <c r="I19" s="235"/>
      <c r="J19" s="236"/>
      <c r="K19" s="235"/>
      <c r="L19" s="236"/>
      <c r="M19" s="235"/>
      <c r="N19" s="237"/>
      <c r="O19" s="239">
        <v>3320870.56</v>
      </c>
      <c r="P19" s="225" t="s">
        <v>12</v>
      </c>
      <c r="Q19" s="226" t="s">
        <v>20</v>
      </c>
      <c r="R19" s="221" t="s">
        <v>291</v>
      </c>
    </row>
    <row r="20" spans="1:18" ht="87" customHeight="1" x14ac:dyDescent="0.25">
      <c r="A20" s="231" t="s">
        <v>44</v>
      </c>
      <c r="B20" s="223" t="s">
        <v>232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5" t="s">
        <v>12</v>
      </c>
      <c r="Q20" s="226" t="s">
        <v>20</v>
      </c>
      <c r="R20" s="221" t="s">
        <v>113</v>
      </c>
    </row>
    <row r="21" spans="1:18" ht="106.5" customHeight="1" x14ac:dyDescent="0.25">
      <c r="A21" s="230" t="s">
        <v>45</v>
      </c>
      <c r="B21" s="223" t="s">
        <v>227</v>
      </c>
      <c r="C21" s="224">
        <v>0</v>
      </c>
      <c r="D21" s="240">
        <v>660000</v>
      </c>
      <c r="E21" s="240">
        <v>660000</v>
      </c>
      <c r="F21" s="224">
        <v>0</v>
      </c>
      <c r="G21" s="240">
        <v>660000</v>
      </c>
      <c r="H21" s="240">
        <v>29939</v>
      </c>
      <c r="I21" s="240">
        <f>SUM(G21+H21)</f>
        <v>689939</v>
      </c>
      <c r="J21" s="240">
        <v>0</v>
      </c>
      <c r="K21" s="240">
        <v>689939</v>
      </c>
      <c r="L21" s="240">
        <v>0</v>
      </c>
      <c r="M21" s="240">
        <v>689939</v>
      </c>
      <c r="N21" s="240">
        <v>0</v>
      </c>
      <c r="O21" s="240">
        <v>689939</v>
      </c>
      <c r="P21" s="225" t="s">
        <v>12</v>
      </c>
      <c r="Q21" s="226" t="s">
        <v>20</v>
      </c>
      <c r="R21" s="221" t="s">
        <v>278</v>
      </c>
    </row>
    <row r="22" spans="1:18" ht="106.5" customHeight="1" x14ac:dyDescent="0.25">
      <c r="A22" s="230" t="s">
        <v>46</v>
      </c>
      <c r="B22" s="223" t="s">
        <v>228</v>
      </c>
      <c r="C22" s="224">
        <v>0</v>
      </c>
      <c r="D22" s="240">
        <v>280000</v>
      </c>
      <c r="E22" s="240">
        <v>280000</v>
      </c>
      <c r="F22" s="224">
        <v>0</v>
      </c>
      <c r="G22" s="240">
        <v>280000</v>
      </c>
      <c r="H22" s="240">
        <v>24685</v>
      </c>
      <c r="I22" s="240">
        <f>SUM(G22+H22)</f>
        <v>304685</v>
      </c>
      <c r="J22" s="240">
        <v>0</v>
      </c>
      <c r="K22" s="240">
        <v>304685</v>
      </c>
      <c r="L22" s="240">
        <v>0</v>
      </c>
      <c r="M22" s="240">
        <v>304685</v>
      </c>
      <c r="N22" s="240">
        <v>0</v>
      </c>
      <c r="O22" s="240">
        <v>304685</v>
      </c>
      <c r="P22" s="225" t="s">
        <v>12</v>
      </c>
      <c r="Q22" s="226" t="s">
        <v>156</v>
      </c>
      <c r="R22" s="221" t="s">
        <v>279</v>
      </c>
    </row>
    <row r="23" spans="1:18" ht="112.5" x14ac:dyDescent="0.25">
      <c r="A23" s="230" t="s">
        <v>47</v>
      </c>
      <c r="B23" s="223" t="s">
        <v>233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5" t="s">
        <v>12</v>
      </c>
      <c r="Q23" s="226" t="s">
        <v>20</v>
      </c>
      <c r="R23" s="221" t="s">
        <v>113</v>
      </c>
    </row>
    <row r="24" spans="1:18" ht="112.5" x14ac:dyDescent="0.25">
      <c r="A24" s="230" t="s">
        <v>48</v>
      </c>
      <c r="B24" s="223" t="s">
        <v>234</v>
      </c>
      <c r="C24" s="224">
        <v>0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5" t="s">
        <v>12</v>
      </c>
      <c r="Q24" s="226" t="s">
        <v>20</v>
      </c>
      <c r="R24" s="221" t="s">
        <v>113</v>
      </c>
    </row>
    <row r="25" spans="1:18" ht="131.25" x14ac:dyDescent="0.25">
      <c r="A25" s="241" t="s">
        <v>49</v>
      </c>
      <c r="B25" s="234" t="s">
        <v>298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42">
        <v>996154.4</v>
      </c>
      <c r="I25" s="242">
        <v>996154.4</v>
      </c>
      <c r="J25" s="242">
        <v>1000000</v>
      </c>
      <c r="K25" s="242">
        <v>1996154.4</v>
      </c>
      <c r="L25" s="242">
        <v>4000000</v>
      </c>
      <c r="M25" s="242">
        <f>SUM(K25:L25)</f>
        <v>5996154.4000000004</v>
      </c>
      <c r="N25" s="243">
        <v>10000000</v>
      </c>
      <c r="O25" s="244">
        <f>SUM(M25:N25)</f>
        <v>15996154.4</v>
      </c>
      <c r="P25" s="225" t="s">
        <v>12</v>
      </c>
      <c r="Q25" s="226" t="s">
        <v>20</v>
      </c>
      <c r="R25" s="221" t="s">
        <v>286</v>
      </c>
    </row>
    <row r="26" spans="1:18" ht="135.75" customHeight="1" x14ac:dyDescent="0.25">
      <c r="A26" s="230" t="s">
        <v>50</v>
      </c>
      <c r="B26" s="223" t="s">
        <v>224</v>
      </c>
      <c r="C26" s="224">
        <v>0</v>
      </c>
      <c r="D26" s="240">
        <v>650000</v>
      </c>
      <c r="E26" s="240">
        <v>650000</v>
      </c>
      <c r="F26" s="245">
        <v>22272415</v>
      </c>
      <c r="G26" s="240">
        <f>SUM(E26:F26)</f>
        <v>22922415</v>
      </c>
      <c r="H26" s="245">
        <v>0</v>
      </c>
      <c r="I26" s="240">
        <f>SUM(G26:H26)</f>
        <v>22922415</v>
      </c>
      <c r="J26" s="240">
        <v>0</v>
      </c>
      <c r="K26" s="240">
        <v>22922415</v>
      </c>
      <c r="L26" s="240">
        <v>0</v>
      </c>
      <c r="M26" s="240">
        <v>22922415</v>
      </c>
      <c r="N26" s="240">
        <v>0</v>
      </c>
      <c r="O26" s="240">
        <v>22922415</v>
      </c>
      <c r="P26" s="225" t="s">
        <v>12</v>
      </c>
      <c r="Q26" s="226" t="s">
        <v>20</v>
      </c>
      <c r="R26" s="221" t="s">
        <v>280</v>
      </c>
    </row>
    <row r="27" spans="1:18" ht="129" customHeight="1" x14ac:dyDescent="0.25">
      <c r="A27" s="230" t="s">
        <v>51</v>
      </c>
      <c r="B27" s="246" t="s">
        <v>287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40">
        <v>0</v>
      </c>
      <c r="O27" s="224">
        <v>0</v>
      </c>
      <c r="P27" s="225" t="s">
        <v>12</v>
      </c>
      <c r="Q27" s="226" t="s">
        <v>20</v>
      </c>
      <c r="R27" s="221" t="s">
        <v>290</v>
      </c>
    </row>
    <row r="28" spans="1:18" ht="148.5" customHeight="1" x14ac:dyDescent="0.25">
      <c r="A28" s="247" t="s">
        <v>52</v>
      </c>
      <c r="B28" s="246" t="s">
        <v>289</v>
      </c>
      <c r="C28" s="224">
        <v>0</v>
      </c>
      <c r="D28" s="224">
        <v>0</v>
      </c>
      <c r="E28" s="224">
        <v>0</v>
      </c>
      <c r="F28" s="235">
        <v>320000</v>
      </c>
      <c r="G28" s="235">
        <v>320000</v>
      </c>
      <c r="H28" s="224">
        <v>0</v>
      </c>
      <c r="I28" s="235">
        <v>320000</v>
      </c>
      <c r="J28" s="236">
        <v>0</v>
      </c>
      <c r="K28" s="235">
        <v>320000</v>
      </c>
      <c r="L28" s="236">
        <v>-320000</v>
      </c>
      <c r="M28" s="224">
        <v>0</v>
      </c>
      <c r="N28" s="240">
        <v>0</v>
      </c>
      <c r="O28" s="224">
        <v>0</v>
      </c>
      <c r="P28" s="225" t="s">
        <v>12</v>
      </c>
      <c r="Q28" s="226" t="s">
        <v>156</v>
      </c>
      <c r="R28" s="221" t="s">
        <v>290</v>
      </c>
    </row>
    <row r="29" spans="1:18" ht="112.5" x14ac:dyDescent="0.25">
      <c r="A29" s="230" t="s">
        <v>53</v>
      </c>
      <c r="B29" s="223" t="s">
        <v>236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5" t="s">
        <v>12</v>
      </c>
      <c r="Q29" s="226" t="s">
        <v>20</v>
      </c>
      <c r="R29" s="221" t="s">
        <v>113</v>
      </c>
    </row>
    <row r="30" spans="1:18" ht="112.5" x14ac:dyDescent="0.25">
      <c r="A30" s="230" t="s">
        <v>54</v>
      </c>
      <c r="B30" s="223" t="s">
        <v>237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5" t="s">
        <v>12</v>
      </c>
      <c r="Q30" s="226" t="s">
        <v>20</v>
      </c>
      <c r="R30" s="221" t="s">
        <v>113</v>
      </c>
    </row>
    <row r="31" spans="1:18" ht="112.5" x14ac:dyDescent="0.25">
      <c r="A31" s="230" t="s">
        <v>55</v>
      </c>
      <c r="B31" s="223" t="s">
        <v>238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5" t="s">
        <v>12</v>
      </c>
      <c r="Q31" s="226" t="s">
        <v>20</v>
      </c>
      <c r="R31" s="221" t="s">
        <v>113</v>
      </c>
    </row>
    <row r="32" spans="1:18" ht="112.5" x14ac:dyDescent="0.25">
      <c r="A32" s="230" t="s">
        <v>78</v>
      </c>
      <c r="B32" s="223" t="s">
        <v>240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5" t="s">
        <v>12</v>
      </c>
      <c r="Q32" s="226" t="s">
        <v>20</v>
      </c>
      <c r="R32" s="221" t="s">
        <v>113</v>
      </c>
    </row>
    <row r="33" spans="1:18" ht="112.5" x14ac:dyDescent="0.25">
      <c r="A33" s="230" t="s">
        <v>79</v>
      </c>
      <c r="B33" s="223" t="s">
        <v>239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5" t="s">
        <v>12</v>
      </c>
      <c r="Q33" s="226" t="s">
        <v>20</v>
      </c>
      <c r="R33" s="221" t="s">
        <v>113</v>
      </c>
    </row>
    <row r="34" spans="1:18" ht="141.75" customHeight="1" x14ac:dyDescent="0.25">
      <c r="A34" s="230" t="s">
        <v>80</v>
      </c>
      <c r="B34" s="223" t="s">
        <v>223</v>
      </c>
      <c r="C34" s="224">
        <v>0</v>
      </c>
      <c r="D34" s="240">
        <v>520000</v>
      </c>
      <c r="E34" s="240">
        <v>520000</v>
      </c>
      <c r="F34" s="224">
        <v>0</v>
      </c>
      <c r="G34" s="240">
        <v>520000</v>
      </c>
      <c r="H34" s="240">
        <v>27736</v>
      </c>
      <c r="I34" s="240">
        <f>SUM(G34+27736)</f>
        <v>547736</v>
      </c>
      <c r="J34" s="240">
        <v>0</v>
      </c>
      <c r="K34" s="240">
        <v>547736</v>
      </c>
      <c r="L34" s="240">
        <v>0</v>
      </c>
      <c r="M34" s="240">
        <v>547736</v>
      </c>
      <c r="N34" s="240">
        <v>0</v>
      </c>
      <c r="O34" s="240">
        <v>547736</v>
      </c>
      <c r="P34" s="225" t="s">
        <v>12</v>
      </c>
      <c r="Q34" s="226" t="s">
        <v>20</v>
      </c>
      <c r="R34" s="221" t="s">
        <v>281</v>
      </c>
    </row>
    <row r="35" spans="1:18" ht="150" x14ac:dyDescent="0.25">
      <c r="A35" s="248" t="s">
        <v>81</v>
      </c>
      <c r="B35" s="223" t="s">
        <v>220</v>
      </c>
      <c r="C35" s="224">
        <v>0</v>
      </c>
      <c r="D35" s="240">
        <v>550000</v>
      </c>
      <c r="E35" s="240">
        <v>550000</v>
      </c>
      <c r="F35" s="224">
        <v>0</v>
      </c>
      <c r="G35" s="240">
        <v>550000</v>
      </c>
      <c r="H35" s="240">
        <v>35904</v>
      </c>
      <c r="I35" s="240">
        <f>SUM(G35+35904)</f>
        <v>585904</v>
      </c>
      <c r="J35" s="240">
        <v>0</v>
      </c>
      <c r="K35" s="240">
        <v>585904</v>
      </c>
      <c r="L35" s="240">
        <v>0</v>
      </c>
      <c r="M35" s="240">
        <v>585904</v>
      </c>
      <c r="N35" s="240">
        <v>0</v>
      </c>
      <c r="O35" s="240">
        <v>585904</v>
      </c>
      <c r="P35" s="225" t="s">
        <v>12</v>
      </c>
      <c r="Q35" s="226" t="s">
        <v>20</v>
      </c>
      <c r="R35" s="221" t="s">
        <v>282</v>
      </c>
    </row>
    <row r="36" spans="1:18" ht="147" customHeight="1" x14ac:dyDescent="0.25">
      <c r="A36" s="247" t="s">
        <v>82</v>
      </c>
      <c r="B36" s="246" t="s">
        <v>221</v>
      </c>
      <c r="C36" s="224">
        <v>0</v>
      </c>
      <c r="D36" s="240">
        <v>710000</v>
      </c>
      <c r="E36" s="240">
        <v>710000</v>
      </c>
      <c r="F36" s="224">
        <v>0</v>
      </c>
      <c r="G36" s="240">
        <v>710000</v>
      </c>
      <c r="H36" s="240">
        <v>51257</v>
      </c>
      <c r="I36" s="240">
        <f>SUM(G36+51257)</f>
        <v>761257</v>
      </c>
      <c r="J36" s="240">
        <v>0</v>
      </c>
      <c r="K36" s="240">
        <v>761257</v>
      </c>
      <c r="L36" s="240">
        <v>320000</v>
      </c>
      <c r="M36" s="240">
        <f>SUM(K36:L36)</f>
        <v>1081257</v>
      </c>
      <c r="N36" s="240">
        <v>0</v>
      </c>
      <c r="O36" s="240">
        <f>SUM(M36:N36)</f>
        <v>1081257</v>
      </c>
      <c r="P36" s="225" t="s">
        <v>12</v>
      </c>
      <c r="Q36" s="226" t="s">
        <v>20</v>
      </c>
      <c r="R36" s="221" t="s">
        <v>283</v>
      </c>
    </row>
    <row r="37" spans="1:18" ht="150" x14ac:dyDescent="0.25">
      <c r="A37" s="230" t="s">
        <v>83</v>
      </c>
      <c r="B37" s="223" t="s">
        <v>222</v>
      </c>
      <c r="C37" s="224">
        <v>0</v>
      </c>
      <c r="D37" s="240">
        <v>480000</v>
      </c>
      <c r="E37" s="240">
        <v>480000</v>
      </c>
      <c r="F37" s="240">
        <v>17254459</v>
      </c>
      <c r="G37" s="240">
        <f>SUM(E37:F37)</f>
        <v>17734459</v>
      </c>
      <c r="H37" s="224">
        <v>0</v>
      </c>
      <c r="I37" s="240">
        <f>SUM(G37:H37)</f>
        <v>17734459</v>
      </c>
      <c r="J37" s="240">
        <v>0</v>
      </c>
      <c r="K37" s="240">
        <v>17734459</v>
      </c>
      <c r="L37" s="240">
        <v>0</v>
      </c>
      <c r="M37" s="240">
        <v>17734459</v>
      </c>
      <c r="N37" s="240">
        <v>0</v>
      </c>
      <c r="O37" s="240">
        <v>17734459</v>
      </c>
      <c r="P37" s="225" t="s">
        <v>12</v>
      </c>
      <c r="Q37" s="226" t="s">
        <v>20</v>
      </c>
      <c r="R37" s="221" t="s">
        <v>284</v>
      </c>
    </row>
    <row r="38" spans="1:18" ht="112.5" x14ac:dyDescent="0.25">
      <c r="A38" s="230" t="s">
        <v>84</v>
      </c>
      <c r="B38" s="223" t="s">
        <v>241</v>
      </c>
      <c r="C38" s="224">
        <v>0</v>
      </c>
      <c r="D38" s="224">
        <v>0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5" t="s">
        <v>12</v>
      </c>
      <c r="Q38" s="226" t="s">
        <v>20</v>
      </c>
      <c r="R38" s="221" t="s">
        <v>113</v>
      </c>
    </row>
    <row r="39" spans="1:18" ht="112.5" x14ac:dyDescent="0.25">
      <c r="A39" s="230" t="s">
        <v>106</v>
      </c>
      <c r="B39" s="223" t="s">
        <v>242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5" t="s">
        <v>12</v>
      </c>
      <c r="Q39" s="226" t="s">
        <v>20</v>
      </c>
      <c r="R39" s="221" t="s">
        <v>113</v>
      </c>
    </row>
    <row r="40" spans="1:18" ht="112.5" x14ac:dyDescent="0.25">
      <c r="A40" s="230" t="s">
        <v>107</v>
      </c>
      <c r="B40" s="223" t="s">
        <v>243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5" t="s">
        <v>12</v>
      </c>
      <c r="Q40" s="226" t="s">
        <v>20</v>
      </c>
      <c r="R40" s="221" t="s">
        <v>113</v>
      </c>
    </row>
    <row r="41" spans="1:18" ht="112.5" x14ac:dyDescent="0.25">
      <c r="A41" s="230" t="s">
        <v>108</v>
      </c>
      <c r="B41" s="223" t="s">
        <v>244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5" t="s">
        <v>12</v>
      </c>
      <c r="Q41" s="226" t="s">
        <v>20</v>
      </c>
      <c r="R41" s="221" t="s">
        <v>113</v>
      </c>
    </row>
    <row r="42" spans="1:18" ht="112.5" x14ac:dyDescent="0.25">
      <c r="A42" s="230" t="s">
        <v>109</v>
      </c>
      <c r="B42" s="223" t="s">
        <v>245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5" t="s">
        <v>12</v>
      </c>
      <c r="Q42" s="226" t="s">
        <v>20</v>
      </c>
      <c r="R42" s="221" t="s">
        <v>113</v>
      </c>
    </row>
    <row r="43" spans="1:18" ht="112.5" x14ac:dyDescent="0.25">
      <c r="A43" s="249" t="s">
        <v>226</v>
      </c>
      <c r="B43" s="223" t="s">
        <v>246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5" t="s">
        <v>12</v>
      </c>
      <c r="Q43" s="226" t="s">
        <v>20</v>
      </c>
      <c r="R43" s="221" t="s">
        <v>113</v>
      </c>
    </row>
    <row r="44" spans="1:18" ht="112.5" x14ac:dyDescent="0.3">
      <c r="A44" s="94" t="s">
        <v>288</v>
      </c>
      <c r="B44" s="223" t="s">
        <v>247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5" t="s">
        <v>12</v>
      </c>
      <c r="Q44" s="226" t="s">
        <v>20</v>
      </c>
      <c r="R44" s="221" t="s">
        <v>113</v>
      </c>
    </row>
    <row r="45" spans="1:18" ht="18.75" x14ac:dyDescent="0.25">
      <c r="A45" s="230"/>
      <c r="B45" s="228" t="s">
        <v>186</v>
      </c>
      <c r="C45" s="224"/>
      <c r="D45" s="250">
        <v>3850000</v>
      </c>
      <c r="E45" s="250">
        <v>3850000</v>
      </c>
      <c r="F45" s="250">
        <v>40226874</v>
      </c>
      <c r="G45" s="250">
        <v>44076874</v>
      </c>
      <c r="H45" s="250">
        <f t="shared" ref="H45:M45" si="0">SUM(H17:H44)</f>
        <v>996154.4</v>
      </c>
      <c r="I45" s="250">
        <f t="shared" si="0"/>
        <v>45073028.399999999</v>
      </c>
      <c r="J45" s="250">
        <f t="shared" si="0"/>
        <v>2000000</v>
      </c>
      <c r="K45" s="250">
        <f t="shared" si="0"/>
        <v>47073028.399999999</v>
      </c>
      <c r="L45" s="250">
        <f t="shared" si="0"/>
        <v>8000000</v>
      </c>
      <c r="M45" s="250">
        <f t="shared" si="0"/>
        <v>55073028.399999999</v>
      </c>
      <c r="N45" s="250">
        <f t="shared" ref="N45:O45" si="1">SUM(N17:N44)</f>
        <v>18000000</v>
      </c>
      <c r="O45" s="250">
        <f t="shared" si="1"/>
        <v>86283507.400000006</v>
      </c>
      <c r="P45" s="225"/>
      <c r="Q45" s="226"/>
      <c r="R45" s="221"/>
    </row>
    <row r="46" spans="1:18" ht="37.5" x14ac:dyDescent="0.25">
      <c r="A46" s="251">
        <v>6</v>
      </c>
      <c r="B46" s="228" t="s">
        <v>248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5"/>
      <c r="Q46" s="226"/>
      <c r="R46" s="221"/>
    </row>
    <row r="47" spans="1:18" ht="75" x14ac:dyDescent="0.25">
      <c r="A47" s="230" t="s">
        <v>85</v>
      </c>
      <c r="B47" s="223" t="s">
        <v>249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5" t="s">
        <v>12</v>
      </c>
      <c r="Q47" s="226" t="s">
        <v>20</v>
      </c>
      <c r="R47" s="221" t="s">
        <v>114</v>
      </c>
    </row>
    <row r="48" spans="1:18" ht="75" x14ac:dyDescent="0.25">
      <c r="A48" s="230" t="s">
        <v>86</v>
      </c>
      <c r="B48" s="223" t="s">
        <v>250</v>
      </c>
      <c r="C48" s="224">
        <v>0</v>
      </c>
      <c r="D48" s="224">
        <v>0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5" t="s">
        <v>12</v>
      </c>
      <c r="Q48" s="226" t="s">
        <v>20</v>
      </c>
      <c r="R48" s="221" t="s">
        <v>114</v>
      </c>
    </row>
    <row r="49" spans="1:18" ht="75" x14ac:dyDescent="0.25">
      <c r="A49" s="230" t="s">
        <v>87</v>
      </c>
      <c r="B49" s="223" t="s">
        <v>251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5" t="s">
        <v>12</v>
      </c>
      <c r="Q49" s="226" t="s">
        <v>20</v>
      </c>
      <c r="R49" s="221" t="s">
        <v>114</v>
      </c>
    </row>
    <row r="50" spans="1:18" ht="75" x14ac:dyDescent="0.25">
      <c r="A50" s="230" t="s">
        <v>88</v>
      </c>
      <c r="B50" s="223" t="s">
        <v>252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5" t="s">
        <v>12</v>
      </c>
      <c r="Q50" s="226" t="s">
        <v>20</v>
      </c>
      <c r="R50" s="221" t="s">
        <v>114</v>
      </c>
    </row>
    <row r="51" spans="1:18" ht="75" x14ac:dyDescent="0.25">
      <c r="A51" s="230" t="s">
        <v>89</v>
      </c>
      <c r="B51" s="223" t="s">
        <v>253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5" t="s">
        <v>12</v>
      </c>
      <c r="Q51" s="226" t="s">
        <v>20</v>
      </c>
      <c r="R51" s="221" t="s">
        <v>114</v>
      </c>
    </row>
    <row r="52" spans="1:18" ht="75" x14ac:dyDescent="0.25">
      <c r="A52" s="230" t="s">
        <v>177</v>
      </c>
      <c r="B52" s="223" t="s">
        <v>254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5" t="s">
        <v>12</v>
      </c>
      <c r="Q52" s="226" t="s">
        <v>20</v>
      </c>
      <c r="R52" s="221" t="s">
        <v>114</v>
      </c>
    </row>
    <row r="53" spans="1:18" ht="75" x14ac:dyDescent="0.25">
      <c r="A53" s="230" t="s">
        <v>90</v>
      </c>
      <c r="B53" s="223" t="s">
        <v>255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5" t="s">
        <v>12</v>
      </c>
      <c r="Q53" s="226" t="s">
        <v>20</v>
      </c>
      <c r="R53" s="221" t="s">
        <v>114</v>
      </c>
    </row>
    <row r="54" spans="1:18" ht="75" x14ac:dyDescent="0.25">
      <c r="A54" s="230" t="s">
        <v>91</v>
      </c>
      <c r="B54" s="223" t="s">
        <v>256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5" t="s">
        <v>12</v>
      </c>
      <c r="Q54" s="226" t="s">
        <v>20</v>
      </c>
      <c r="R54" s="221" t="s">
        <v>114</v>
      </c>
    </row>
    <row r="55" spans="1:18" ht="75" x14ac:dyDescent="0.25">
      <c r="A55" s="230" t="s">
        <v>92</v>
      </c>
      <c r="B55" s="223" t="s">
        <v>257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5" t="s">
        <v>12</v>
      </c>
      <c r="Q55" s="226" t="s">
        <v>20</v>
      </c>
      <c r="R55" s="221" t="s">
        <v>114</v>
      </c>
    </row>
    <row r="56" spans="1:18" ht="75" x14ac:dyDescent="0.25">
      <c r="A56" s="230" t="s">
        <v>93</v>
      </c>
      <c r="B56" s="223" t="s">
        <v>258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5" t="s">
        <v>12</v>
      </c>
      <c r="Q56" s="226" t="s">
        <v>20</v>
      </c>
      <c r="R56" s="221" t="s">
        <v>114</v>
      </c>
    </row>
    <row r="57" spans="1:18" ht="75" x14ac:dyDescent="0.25">
      <c r="A57" s="252" t="s">
        <v>94</v>
      </c>
      <c r="B57" s="223" t="s">
        <v>259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5" t="s">
        <v>12</v>
      </c>
      <c r="Q57" s="226" t="s">
        <v>20</v>
      </c>
      <c r="R57" s="221" t="s">
        <v>114</v>
      </c>
    </row>
    <row r="58" spans="1:18" ht="75" x14ac:dyDescent="0.25">
      <c r="A58" s="252" t="s">
        <v>95</v>
      </c>
      <c r="B58" s="223" t="s">
        <v>260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5" t="s">
        <v>12</v>
      </c>
      <c r="Q58" s="226" t="s">
        <v>20</v>
      </c>
      <c r="R58" s="221" t="s">
        <v>114</v>
      </c>
    </row>
    <row r="59" spans="1:18" ht="75" x14ac:dyDescent="0.25">
      <c r="A59" s="252" t="s">
        <v>110</v>
      </c>
      <c r="B59" s="223" t="s">
        <v>261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5" t="s">
        <v>12</v>
      </c>
      <c r="Q59" s="226" t="s">
        <v>20</v>
      </c>
      <c r="R59" s="221" t="s">
        <v>114</v>
      </c>
    </row>
    <row r="60" spans="1:18" ht="18.75" x14ac:dyDescent="0.25">
      <c r="A60" s="252"/>
      <c r="B60" s="228" t="s">
        <v>187</v>
      </c>
      <c r="C60" s="229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29">
        <v>0</v>
      </c>
      <c r="P60" s="225"/>
      <c r="Q60" s="226"/>
      <c r="R60" s="221"/>
    </row>
    <row r="61" spans="1:18" ht="37.5" x14ac:dyDescent="0.25">
      <c r="A61" s="253" t="s">
        <v>96</v>
      </c>
      <c r="B61" s="228" t="s">
        <v>229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5"/>
      <c r="Q61" s="226"/>
      <c r="R61" s="221"/>
    </row>
    <row r="62" spans="1:18" ht="150" x14ac:dyDescent="0.25">
      <c r="A62" s="254" t="s">
        <v>97</v>
      </c>
      <c r="B62" s="246" t="s">
        <v>207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5" t="s">
        <v>12</v>
      </c>
      <c r="Q62" s="226" t="s">
        <v>20</v>
      </c>
      <c r="R62" s="221" t="s">
        <v>285</v>
      </c>
    </row>
    <row r="63" spans="1:18" ht="150" x14ac:dyDescent="0.25">
      <c r="A63" s="254" t="s">
        <v>98</v>
      </c>
      <c r="B63" s="246" t="s">
        <v>208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5" t="s">
        <v>12</v>
      </c>
      <c r="Q63" s="226" t="s">
        <v>20</v>
      </c>
      <c r="R63" s="221" t="s">
        <v>285</v>
      </c>
    </row>
    <row r="64" spans="1:18" ht="150" x14ac:dyDescent="0.25">
      <c r="A64" s="254" t="s">
        <v>99</v>
      </c>
      <c r="B64" s="246" t="s">
        <v>209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5" t="s">
        <v>12</v>
      </c>
      <c r="Q64" s="226" t="s">
        <v>20</v>
      </c>
      <c r="R64" s="221" t="s">
        <v>285</v>
      </c>
    </row>
    <row r="65" spans="1:18" ht="150" x14ac:dyDescent="0.25">
      <c r="A65" s="254" t="s">
        <v>100</v>
      </c>
      <c r="B65" s="246" t="s">
        <v>210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5" t="s">
        <v>12</v>
      </c>
      <c r="Q65" s="226" t="s">
        <v>20</v>
      </c>
      <c r="R65" s="221" t="s">
        <v>285</v>
      </c>
    </row>
    <row r="66" spans="1:18" ht="156" customHeight="1" x14ac:dyDescent="0.25">
      <c r="A66" s="254" t="s">
        <v>101</v>
      </c>
      <c r="B66" s="246" t="s">
        <v>211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5" t="s">
        <v>12</v>
      </c>
      <c r="Q66" s="226" t="s">
        <v>20</v>
      </c>
      <c r="R66" s="221" t="s">
        <v>285</v>
      </c>
    </row>
    <row r="67" spans="1:18" ht="93.75" x14ac:dyDescent="0.25">
      <c r="A67" s="230" t="s">
        <v>102</v>
      </c>
      <c r="B67" s="223" t="s">
        <v>262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5" t="s">
        <v>12</v>
      </c>
      <c r="Q67" s="226" t="s">
        <v>20</v>
      </c>
      <c r="R67" s="221" t="s">
        <v>115</v>
      </c>
    </row>
    <row r="68" spans="1:18" ht="93.75" x14ac:dyDescent="0.25">
      <c r="A68" s="230" t="s">
        <v>103</v>
      </c>
      <c r="B68" s="223" t="s">
        <v>263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5" t="s">
        <v>12</v>
      </c>
      <c r="Q68" s="226" t="s">
        <v>20</v>
      </c>
      <c r="R68" s="221" t="s">
        <v>115</v>
      </c>
    </row>
    <row r="69" spans="1:18" ht="93.75" x14ac:dyDescent="0.25">
      <c r="A69" s="230" t="s">
        <v>104</v>
      </c>
      <c r="B69" s="223" t="s">
        <v>264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5" t="s">
        <v>12</v>
      </c>
      <c r="Q69" s="226" t="s">
        <v>20</v>
      </c>
      <c r="R69" s="221" t="s">
        <v>115</v>
      </c>
    </row>
    <row r="70" spans="1:18" ht="93.75" x14ac:dyDescent="0.25">
      <c r="A70" s="230" t="s">
        <v>188</v>
      </c>
      <c r="B70" s="223" t="s">
        <v>265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5" t="s">
        <v>12</v>
      </c>
      <c r="Q70" s="226" t="s">
        <v>20</v>
      </c>
      <c r="R70" s="221" t="s">
        <v>115</v>
      </c>
    </row>
    <row r="71" spans="1:18" ht="93.75" x14ac:dyDescent="0.25">
      <c r="A71" s="230" t="s">
        <v>212</v>
      </c>
      <c r="B71" s="223" t="s">
        <v>266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5" t="s">
        <v>12</v>
      </c>
      <c r="Q71" s="226" t="s">
        <v>20</v>
      </c>
      <c r="R71" s="221" t="s">
        <v>115</v>
      </c>
    </row>
    <row r="72" spans="1:18" ht="93.75" x14ac:dyDescent="0.25">
      <c r="A72" s="230" t="s">
        <v>213</v>
      </c>
      <c r="B72" s="223" t="s">
        <v>267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5" t="s">
        <v>12</v>
      </c>
      <c r="Q72" s="226" t="s">
        <v>20</v>
      </c>
      <c r="R72" s="221" t="s">
        <v>115</v>
      </c>
    </row>
    <row r="73" spans="1:18" ht="93.75" x14ac:dyDescent="0.25">
      <c r="A73" s="230" t="s">
        <v>214</v>
      </c>
      <c r="B73" s="223" t="s">
        <v>268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5" t="s">
        <v>12</v>
      </c>
      <c r="Q73" s="226" t="s">
        <v>20</v>
      </c>
      <c r="R73" s="221" t="s">
        <v>115</v>
      </c>
    </row>
    <row r="74" spans="1:18" ht="93.75" x14ac:dyDescent="0.25">
      <c r="A74" s="230" t="s">
        <v>215</v>
      </c>
      <c r="B74" s="223" t="s">
        <v>269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5" t="s">
        <v>12</v>
      </c>
      <c r="Q74" s="226" t="s">
        <v>20</v>
      </c>
      <c r="R74" s="221" t="s">
        <v>115</v>
      </c>
    </row>
    <row r="75" spans="1:18" ht="93.75" x14ac:dyDescent="0.25">
      <c r="A75" s="230" t="s">
        <v>216</v>
      </c>
      <c r="B75" s="223" t="s">
        <v>270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5" t="s">
        <v>12</v>
      </c>
      <c r="Q75" s="226" t="s">
        <v>20</v>
      </c>
      <c r="R75" s="221" t="s">
        <v>115</v>
      </c>
    </row>
    <row r="76" spans="1:18" ht="93.75" x14ac:dyDescent="0.25">
      <c r="A76" s="230" t="s">
        <v>217</v>
      </c>
      <c r="B76" s="223" t="s">
        <v>271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5" t="s">
        <v>12</v>
      </c>
      <c r="Q76" s="226" t="s">
        <v>20</v>
      </c>
      <c r="R76" s="221" t="s">
        <v>115</v>
      </c>
    </row>
    <row r="77" spans="1:18" ht="93.75" x14ac:dyDescent="0.25">
      <c r="A77" s="230" t="s">
        <v>218</v>
      </c>
      <c r="B77" s="223" t="s">
        <v>272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5" t="s">
        <v>12</v>
      </c>
      <c r="Q77" s="226" t="s">
        <v>20</v>
      </c>
      <c r="R77" s="221" t="s">
        <v>115</v>
      </c>
    </row>
    <row r="78" spans="1:18" ht="18.75" x14ac:dyDescent="0.25">
      <c r="A78" s="251"/>
      <c r="B78" s="255" t="s">
        <v>189</v>
      </c>
      <c r="C78" s="256"/>
      <c r="D78" s="229">
        <f t="shared" ref="D78:I78" si="2">SUM(D62:D77)</f>
        <v>0</v>
      </c>
      <c r="E78" s="229">
        <f t="shared" si="2"/>
        <v>0</v>
      </c>
      <c r="F78" s="229">
        <f t="shared" si="2"/>
        <v>0</v>
      </c>
      <c r="G78" s="229">
        <f t="shared" si="2"/>
        <v>0</v>
      </c>
      <c r="H78" s="256">
        <f t="shared" si="2"/>
        <v>0</v>
      </c>
      <c r="I78" s="256">
        <f t="shared" si="2"/>
        <v>0</v>
      </c>
      <c r="J78" s="229">
        <v>0</v>
      </c>
      <c r="K78" s="229">
        <v>0</v>
      </c>
      <c r="L78" s="229">
        <v>0</v>
      </c>
      <c r="M78" s="229">
        <v>0</v>
      </c>
      <c r="N78" s="229">
        <v>0</v>
      </c>
      <c r="O78" s="229">
        <v>0</v>
      </c>
      <c r="P78" s="257"/>
      <c r="Q78" s="226"/>
      <c r="R78" s="221"/>
    </row>
    <row r="79" spans="1:18" ht="37.5" x14ac:dyDescent="0.25">
      <c r="A79" s="251" t="s">
        <v>105</v>
      </c>
      <c r="B79" s="228" t="s">
        <v>273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57"/>
      <c r="Q79" s="226"/>
      <c r="R79" s="221"/>
    </row>
    <row r="80" spans="1:18" ht="112.5" x14ac:dyDescent="0.25">
      <c r="A80" s="230" t="s">
        <v>191</v>
      </c>
      <c r="B80" s="223" t="s">
        <v>274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5" t="s">
        <v>12</v>
      </c>
      <c r="Q80" s="226" t="s">
        <v>156</v>
      </c>
      <c r="R80" s="221" t="s">
        <v>157</v>
      </c>
    </row>
    <row r="81" spans="1:18" ht="18.75" x14ac:dyDescent="0.25">
      <c r="A81" s="230"/>
      <c r="B81" s="228" t="s">
        <v>190</v>
      </c>
      <c r="C81" s="229"/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29">
        <v>0</v>
      </c>
      <c r="O81" s="229">
        <v>0</v>
      </c>
      <c r="P81" s="225"/>
      <c r="Q81" s="226"/>
      <c r="R81" s="221"/>
    </row>
    <row r="82" spans="1:18" ht="18.75" x14ac:dyDescent="0.25">
      <c r="A82" s="230" t="s">
        <v>178</v>
      </c>
      <c r="B82" s="258" t="s">
        <v>192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5"/>
      <c r="Q82" s="226"/>
      <c r="R82" s="221"/>
    </row>
    <row r="83" spans="1:18" ht="75" x14ac:dyDescent="0.25">
      <c r="A83" s="230" t="s">
        <v>158</v>
      </c>
      <c r="B83" s="223" t="s">
        <v>14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5" t="s">
        <v>12</v>
      </c>
      <c r="Q83" s="226" t="s">
        <v>20</v>
      </c>
      <c r="R83" s="221" t="s">
        <v>24</v>
      </c>
    </row>
    <row r="84" spans="1:18" ht="75" x14ac:dyDescent="0.25">
      <c r="A84" s="252" t="s">
        <v>159</v>
      </c>
      <c r="B84" s="223" t="s">
        <v>13</v>
      </c>
      <c r="C84" s="224">
        <v>0</v>
      </c>
      <c r="D84" s="224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5" t="s">
        <v>12</v>
      </c>
      <c r="Q84" s="226" t="s">
        <v>20</v>
      </c>
      <c r="R84" s="221" t="s">
        <v>24</v>
      </c>
    </row>
    <row r="85" spans="1:18" ht="18.75" x14ac:dyDescent="0.25">
      <c r="A85" s="253"/>
      <c r="B85" s="228" t="s">
        <v>193</v>
      </c>
      <c r="C85" s="229"/>
      <c r="D85" s="229">
        <v>0</v>
      </c>
      <c r="E85" s="229">
        <v>0</v>
      </c>
      <c r="F85" s="229">
        <v>0</v>
      </c>
      <c r="G85" s="229">
        <v>0</v>
      </c>
      <c r="H85" s="229">
        <v>0</v>
      </c>
      <c r="I85" s="229">
        <v>0</v>
      </c>
      <c r="J85" s="229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0</v>
      </c>
      <c r="P85" s="257"/>
      <c r="Q85" s="259"/>
      <c r="R85" s="227"/>
    </row>
    <row r="86" spans="1:18" ht="37.5" x14ac:dyDescent="0.25">
      <c r="A86" s="253" t="s">
        <v>111</v>
      </c>
      <c r="B86" s="228" t="s">
        <v>195</v>
      </c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57"/>
      <c r="Q86" s="259"/>
      <c r="R86" s="227"/>
    </row>
    <row r="87" spans="1:18" ht="75" x14ac:dyDescent="0.25">
      <c r="A87" s="230" t="s">
        <v>196</v>
      </c>
      <c r="B87" s="223" t="s">
        <v>194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5" t="s">
        <v>12</v>
      </c>
      <c r="Q87" s="226" t="s">
        <v>20</v>
      </c>
      <c r="R87" s="230" t="s">
        <v>27</v>
      </c>
    </row>
    <row r="88" spans="1:18" ht="75" x14ac:dyDescent="0.25">
      <c r="A88" s="260" t="s">
        <v>197</v>
      </c>
      <c r="B88" s="261" t="s">
        <v>198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5" t="s">
        <v>12</v>
      </c>
      <c r="Q88" s="226" t="s">
        <v>20</v>
      </c>
      <c r="R88" s="230" t="s">
        <v>27</v>
      </c>
    </row>
    <row r="89" spans="1:18" ht="18.75" x14ac:dyDescent="0.25">
      <c r="A89" s="260"/>
      <c r="B89" s="258" t="s">
        <v>199</v>
      </c>
      <c r="C89" s="229"/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29">
        <v>0</v>
      </c>
      <c r="P89" s="225"/>
      <c r="Q89" s="226"/>
      <c r="R89" s="230"/>
    </row>
    <row r="90" spans="1:18" ht="56.25" x14ac:dyDescent="0.25">
      <c r="A90" s="262" t="s">
        <v>163</v>
      </c>
      <c r="B90" s="228" t="s">
        <v>275</v>
      </c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5"/>
      <c r="Q90" s="226"/>
      <c r="R90" s="230"/>
    </row>
    <row r="91" spans="1:18" ht="75" x14ac:dyDescent="0.25">
      <c r="A91" s="260" t="s">
        <v>200</v>
      </c>
      <c r="B91" s="263" t="s">
        <v>276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64" t="s">
        <v>12</v>
      </c>
      <c r="Q91" s="260" t="s">
        <v>20</v>
      </c>
      <c r="R91" s="260" t="s">
        <v>21</v>
      </c>
    </row>
    <row r="92" spans="1:18" ht="18.75" x14ac:dyDescent="0.25">
      <c r="A92" s="260"/>
      <c r="B92" s="265" t="s">
        <v>201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64"/>
      <c r="Q92" s="260"/>
      <c r="R92" s="260"/>
    </row>
    <row r="93" spans="1:18" ht="18.75" x14ac:dyDescent="0.3">
      <c r="A93" s="266"/>
      <c r="B93" s="267" t="s">
        <v>202</v>
      </c>
      <c r="C93" s="268"/>
      <c r="D93" s="250">
        <v>3850000</v>
      </c>
      <c r="E93" s="250">
        <v>3850000</v>
      </c>
      <c r="F93" s="250">
        <v>40226874</v>
      </c>
      <c r="G93" s="250">
        <v>44076874</v>
      </c>
      <c r="H93" s="250">
        <v>996154.4</v>
      </c>
      <c r="I93" s="250">
        <v>45073028.399999999</v>
      </c>
      <c r="J93" s="250">
        <v>2000000</v>
      </c>
      <c r="K93" s="250">
        <v>47073028.399999999</v>
      </c>
      <c r="L93" s="250">
        <v>8000000</v>
      </c>
      <c r="M93" s="250">
        <v>55073028.399999999</v>
      </c>
      <c r="N93" s="269">
        <v>18000000</v>
      </c>
      <c r="O93" s="269">
        <v>73073028.400000006</v>
      </c>
      <c r="P93" s="266"/>
      <c r="Q93" s="266"/>
      <c r="R93" s="266"/>
    </row>
    <row r="94" spans="1:18" x14ac:dyDescent="0.25">
      <c r="B94" s="212"/>
      <c r="C94" s="213"/>
      <c r="D94" s="213"/>
      <c r="E94" s="213"/>
    </row>
    <row r="95" spans="1:18" x14ac:dyDescent="0.25">
      <c r="R95" s="214" t="s">
        <v>292</v>
      </c>
    </row>
    <row r="97" spans="2:18" ht="18.75" x14ac:dyDescent="0.25">
      <c r="B97" s="97" t="s">
        <v>296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 t="s">
        <v>297</v>
      </c>
    </row>
    <row r="98" spans="2:18" ht="18.75" x14ac:dyDescent="0.3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ht="18.75" x14ac:dyDescent="0.3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</sheetData>
  <mergeCells count="13">
    <mergeCell ref="P4:P6"/>
    <mergeCell ref="Q4:Q6"/>
    <mergeCell ref="R4:R6"/>
    <mergeCell ref="B2:Q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35" fitToHeight="0" orientation="landscape" verticalDpi="0" r:id="rId1"/>
  <ignoredErrors>
    <ignoredError sqref="M17 M25 G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zoomScale="80" zoomScaleNormal="80" workbookViewId="0">
      <selection activeCell="B1" sqref="A1:T4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7" width="26.140625" customWidth="1"/>
    <col min="18" max="18" width="34.5703125" customWidth="1"/>
    <col min="19" max="19" width="17.85546875" customWidth="1"/>
    <col min="20" max="20" width="39.28515625" customWidth="1"/>
  </cols>
  <sheetData>
    <row r="1" spans="1:20" ht="41.25" x14ac:dyDescent="0.35">
      <c r="A1" s="285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5"/>
      <c r="P1" s="285"/>
      <c r="Q1" s="290"/>
      <c r="R1" s="290"/>
      <c r="S1" s="290"/>
      <c r="T1" s="291" t="s">
        <v>180</v>
      </c>
    </row>
    <row r="2" spans="1:20" ht="15.75" customHeight="1" x14ac:dyDescent="0.3">
      <c r="A2" s="342" t="s">
        <v>295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</row>
    <row r="3" spans="1:20" ht="2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5"/>
      <c r="Q3" s="292"/>
      <c r="R3" s="290"/>
      <c r="S3" s="290"/>
      <c r="T3" s="290"/>
    </row>
    <row r="4" spans="1:20" ht="2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6" spans="1:20" ht="18.75" x14ac:dyDescent="0.2">
      <c r="A6" s="335" t="s">
        <v>0</v>
      </c>
      <c r="B6" s="335" t="s">
        <v>1</v>
      </c>
      <c r="C6" s="338" t="s">
        <v>219</v>
      </c>
      <c r="D6" s="341">
        <v>45013</v>
      </c>
      <c r="E6" s="338" t="s">
        <v>181</v>
      </c>
      <c r="F6" s="341">
        <v>45028</v>
      </c>
      <c r="G6" s="338" t="s">
        <v>181</v>
      </c>
      <c r="H6" s="338" t="s">
        <v>294</v>
      </c>
      <c r="I6" s="338" t="s">
        <v>181</v>
      </c>
      <c r="J6" s="216"/>
      <c r="K6" s="216"/>
      <c r="L6" s="216"/>
      <c r="M6" s="216"/>
      <c r="N6" s="216"/>
      <c r="O6" s="216"/>
      <c r="P6" s="216"/>
      <c r="Q6" s="216"/>
      <c r="R6" s="335" t="s">
        <v>3</v>
      </c>
      <c r="S6" s="335" t="s">
        <v>4</v>
      </c>
      <c r="T6" s="335" t="s">
        <v>5</v>
      </c>
    </row>
    <row r="7" spans="1:20" ht="18.75" x14ac:dyDescent="0.2">
      <c r="A7" s="336"/>
      <c r="B7" s="336"/>
      <c r="C7" s="339"/>
      <c r="D7" s="336"/>
      <c r="E7" s="339"/>
      <c r="F7" s="336"/>
      <c r="G7" s="339"/>
      <c r="H7" s="339"/>
      <c r="I7" s="339"/>
      <c r="J7" s="217">
        <v>45112</v>
      </c>
      <c r="K7" s="218" t="s">
        <v>181</v>
      </c>
      <c r="L7" s="217">
        <v>45142</v>
      </c>
      <c r="M7" s="218" t="s">
        <v>181</v>
      </c>
      <c r="N7" s="217">
        <v>45176</v>
      </c>
      <c r="O7" s="218" t="s">
        <v>181</v>
      </c>
      <c r="P7" s="293">
        <v>45203</v>
      </c>
      <c r="Q7" s="294" t="s">
        <v>181</v>
      </c>
      <c r="R7" s="336"/>
      <c r="S7" s="336"/>
      <c r="T7" s="336"/>
    </row>
    <row r="8" spans="1:20" ht="18.75" x14ac:dyDescent="0.2">
      <c r="A8" s="337"/>
      <c r="B8" s="337"/>
      <c r="C8" s="340"/>
      <c r="D8" s="337"/>
      <c r="E8" s="340"/>
      <c r="F8" s="337"/>
      <c r="G8" s="340"/>
      <c r="H8" s="340"/>
      <c r="I8" s="340"/>
      <c r="J8" s="219"/>
      <c r="K8" s="219"/>
      <c r="L8" s="219"/>
      <c r="M8" s="219"/>
      <c r="N8" s="219"/>
      <c r="O8" s="219"/>
      <c r="P8" s="219"/>
      <c r="Q8" s="219"/>
      <c r="R8" s="337"/>
      <c r="S8" s="337"/>
      <c r="T8" s="337"/>
    </row>
    <row r="9" spans="1:20" ht="18.75" x14ac:dyDescent="0.3">
      <c r="A9" s="220">
        <v>1</v>
      </c>
      <c r="B9" s="221">
        <v>2</v>
      </c>
      <c r="C9" s="222">
        <v>3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>
        <v>4</v>
      </c>
      <c r="S9" s="221">
        <v>5</v>
      </c>
      <c r="T9" s="221">
        <v>6</v>
      </c>
    </row>
    <row r="10" spans="1:20" ht="93.75" x14ac:dyDescent="0.2">
      <c r="A10" s="221">
        <v>1</v>
      </c>
      <c r="B10" s="223" t="s">
        <v>182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70">
        <v>0</v>
      </c>
      <c r="O10" s="270">
        <v>0</v>
      </c>
      <c r="P10" s="224">
        <v>0</v>
      </c>
      <c r="Q10" s="224">
        <v>0</v>
      </c>
      <c r="R10" s="225" t="s">
        <v>303</v>
      </c>
      <c r="S10" s="226" t="s">
        <v>20</v>
      </c>
      <c r="T10" s="221" t="s">
        <v>19</v>
      </c>
    </row>
    <row r="11" spans="1:20" ht="18.75" x14ac:dyDescent="0.2">
      <c r="A11" s="227"/>
      <c r="B11" s="228" t="s">
        <v>203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56">
        <v>0</v>
      </c>
      <c r="O11" s="256">
        <v>0</v>
      </c>
      <c r="P11" s="229">
        <v>0</v>
      </c>
      <c r="Q11" s="229">
        <v>0</v>
      </c>
      <c r="R11" s="225"/>
      <c r="S11" s="226"/>
      <c r="T11" s="221"/>
    </row>
    <row r="12" spans="1:20" ht="81.75" customHeight="1" x14ac:dyDescent="0.2">
      <c r="A12" s="221">
        <v>2</v>
      </c>
      <c r="B12" s="223" t="s">
        <v>183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70">
        <v>0</v>
      </c>
      <c r="O12" s="270">
        <v>0</v>
      </c>
      <c r="P12" s="224">
        <v>0</v>
      </c>
      <c r="Q12" s="224">
        <v>0</v>
      </c>
      <c r="R12" s="225" t="s">
        <v>303</v>
      </c>
      <c r="S12" s="226" t="s">
        <v>20</v>
      </c>
      <c r="T12" s="230" t="s">
        <v>21</v>
      </c>
    </row>
    <row r="13" spans="1:20" ht="18.75" x14ac:dyDescent="0.2">
      <c r="A13" s="227"/>
      <c r="B13" s="228" t="s">
        <v>204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56">
        <v>0</v>
      </c>
      <c r="O13" s="256">
        <v>0</v>
      </c>
      <c r="P13" s="229">
        <v>0</v>
      </c>
      <c r="Q13" s="229">
        <v>0</v>
      </c>
      <c r="R13" s="225"/>
      <c r="S13" s="226"/>
      <c r="T13" s="230"/>
    </row>
    <row r="14" spans="1:20" ht="122.25" customHeight="1" x14ac:dyDescent="0.2">
      <c r="A14" s="231" t="s">
        <v>6</v>
      </c>
      <c r="B14" s="223" t="s">
        <v>184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70">
        <v>0</v>
      </c>
      <c r="O14" s="270">
        <v>0</v>
      </c>
      <c r="P14" s="224">
        <v>0</v>
      </c>
      <c r="Q14" s="224">
        <v>0</v>
      </c>
      <c r="R14" s="225" t="s">
        <v>303</v>
      </c>
      <c r="S14" s="226" t="s">
        <v>20</v>
      </c>
      <c r="T14" s="230" t="s">
        <v>21</v>
      </c>
    </row>
    <row r="15" spans="1:20" ht="18.75" x14ac:dyDescent="0.2">
      <c r="A15" s="231"/>
      <c r="B15" s="228" t="s">
        <v>205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56">
        <v>0</v>
      </c>
      <c r="O15" s="256">
        <v>0</v>
      </c>
      <c r="P15" s="229">
        <v>0</v>
      </c>
      <c r="Q15" s="229">
        <v>0</v>
      </c>
      <c r="R15" s="225"/>
      <c r="S15" s="226"/>
      <c r="T15" s="230"/>
    </row>
    <row r="16" spans="1:20" ht="92.25" customHeight="1" x14ac:dyDescent="0.2">
      <c r="A16" s="231" t="s">
        <v>17</v>
      </c>
      <c r="B16" s="223" t="s">
        <v>185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70">
        <v>0</v>
      </c>
      <c r="O16" s="270">
        <v>0</v>
      </c>
      <c r="P16" s="224">
        <v>0</v>
      </c>
      <c r="Q16" s="224">
        <v>0</v>
      </c>
      <c r="R16" s="225" t="s">
        <v>303</v>
      </c>
      <c r="S16" s="226" t="s">
        <v>20</v>
      </c>
      <c r="T16" s="221" t="s">
        <v>113</v>
      </c>
    </row>
    <row r="17" spans="1:20" ht="18.75" x14ac:dyDescent="0.2">
      <c r="A17" s="231"/>
      <c r="B17" s="228" t="s">
        <v>206</v>
      </c>
      <c r="C17" s="229"/>
      <c r="D17" s="229">
        <v>0</v>
      </c>
      <c r="E17" s="229">
        <v>0</v>
      </c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229">
        <v>0</v>
      </c>
      <c r="L17" s="229">
        <v>0</v>
      </c>
      <c r="M17" s="229">
        <v>0</v>
      </c>
      <c r="N17" s="256">
        <v>0</v>
      </c>
      <c r="O17" s="256">
        <v>0</v>
      </c>
      <c r="P17" s="229">
        <v>0</v>
      </c>
      <c r="Q17" s="229">
        <v>0</v>
      </c>
      <c r="R17" s="225"/>
      <c r="S17" s="226"/>
      <c r="T17" s="221"/>
    </row>
    <row r="18" spans="1:20" ht="68.25" customHeight="1" x14ac:dyDescent="0.2">
      <c r="A18" s="232" t="s">
        <v>18</v>
      </c>
      <c r="B18" s="228" t="s">
        <v>230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70"/>
      <c r="O18" s="270"/>
      <c r="P18" s="224"/>
      <c r="Q18" s="224"/>
      <c r="R18" s="225"/>
      <c r="S18" s="226"/>
      <c r="T18" s="221"/>
    </row>
    <row r="19" spans="1:20" ht="93.75" x14ac:dyDescent="0.2">
      <c r="A19" s="233" t="s">
        <v>43</v>
      </c>
      <c r="B19" s="234" t="s">
        <v>304</v>
      </c>
      <c r="C19" s="224">
        <v>0</v>
      </c>
      <c r="D19" s="224">
        <v>0</v>
      </c>
      <c r="E19" s="224">
        <v>0</v>
      </c>
      <c r="F19" s="235">
        <v>380000</v>
      </c>
      <c r="G19" s="235">
        <v>380000</v>
      </c>
      <c r="H19" s="235">
        <v>-169521</v>
      </c>
      <c r="I19" s="235">
        <f>SUM(G19-169521)</f>
        <v>210479</v>
      </c>
      <c r="J19" s="235">
        <v>1000000</v>
      </c>
      <c r="K19" s="235">
        <v>1210479</v>
      </c>
      <c r="L19" s="235">
        <v>4000000</v>
      </c>
      <c r="M19" s="235">
        <f>SUM(K19:L19)</f>
        <v>5210479</v>
      </c>
      <c r="N19" s="272">
        <v>8000000</v>
      </c>
      <c r="O19" s="272">
        <f>SUM(M19:N19)</f>
        <v>13210479</v>
      </c>
      <c r="P19" s="284">
        <v>3000000</v>
      </c>
      <c r="Q19" s="238">
        <f>SUM(O19:P19)</f>
        <v>16210479</v>
      </c>
      <c r="R19" s="225" t="s">
        <v>303</v>
      </c>
      <c r="S19" s="226" t="s">
        <v>20</v>
      </c>
      <c r="T19" s="221" t="s">
        <v>291</v>
      </c>
    </row>
    <row r="20" spans="1:20" ht="93.75" x14ac:dyDescent="0.2">
      <c r="A20" s="277" t="s">
        <v>301</v>
      </c>
      <c r="B20" s="278" t="s">
        <v>304</v>
      </c>
      <c r="C20" s="224"/>
      <c r="D20" s="224"/>
      <c r="E20" s="224"/>
      <c r="F20" s="235"/>
      <c r="G20" s="235"/>
      <c r="H20" s="235"/>
      <c r="I20" s="235"/>
      <c r="J20" s="236"/>
      <c r="K20" s="235"/>
      <c r="L20" s="236"/>
      <c r="M20" s="235"/>
      <c r="N20" s="271"/>
      <c r="O20" s="272">
        <v>9889608.4399999995</v>
      </c>
      <c r="P20" s="275">
        <v>0</v>
      </c>
      <c r="Q20" s="272">
        <v>9889608.4399999995</v>
      </c>
      <c r="R20" s="225" t="s">
        <v>303</v>
      </c>
      <c r="S20" s="226" t="s">
        <v>20</v>
      </c>
      <c r="T20" s="221" t="s">
        <v>291</v>
      </c>
    </row>
    <row r="21" spans="1:20" ht="93.75" x14ac:dyDescent="0.2">
      <c r="A21" s="233" t="s">
        <v>302</v>
      </c>
      <c r="B21" s="276" t="s">
        <v>305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3320870.56</v>
      </c>
      <c r="P21" s="295">
        <f>SUM(P19)</f>
        <v>3000000</v>
      </c>
      <c r="Q21" s="239">
        <f>SUM(O21+P19)</f>
        <v>6320870.5600000005</v>
      </c>
      <c r="R21" s="225" t="s">
        <v>303</v>
      </c>
      <c r="S21" s="226" t="s">
        <v>20</v>
      </c>
      <c r="T21" s="221" t="s">
        <v>291</v>
      </c>
    </row>
    <row r="22" spans="1:20" ht="93.75" x14ac:dyDescent="0.2">
      <c r="A22" s="231" t="s">
        <v>44</v>
      </c>
      <c r="B22" s="223" t="s">
        <v>232</v>
      </c>
      <c r="C22" s="224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70">
        <v>0</v>
      </c>
      <c r="O22" s="270">
        <v>0</v>
      </c>
      <c r="P22" s="224">
        <v>0</v>
      </c>
      <c r="Q22" s="224">
        <v>0</v>
      </c>
      <c r="R22" s="225" t="s">
        <v>303</v>
      </c>
      <c r="S22" s="226" t="s">
        <v>20</v>
      </c>
      <c r="T22" s="221" t="s">
        <v>113</v>
      </c>
    </row>
    <row r="23" spans="1:20" ht="165.75" customHeight="1" x14ac:dyDescent="0.2">
      <c r="A23" s="230" t="s">
        <v>45</v>
      </c>
      <c r="B23" s="223" t="s">
        <v>227</v>
      </c>
      <c r="C23" s="224">
        <v>0</v>
      </c>
      <c r="D23" s="240">
        <v>660000</v>
      </c>
      <c r="E23" s="240">
        <v>660000</v>
      </c>
      <c r="F23" s="224">
        <v>0</v>
      </c>
      <c r="G23" s="240">
        <v>660000</v>
      </c>
      <c r="H23" s="240">
        <v>29939</v>
      </c>
      <c r="I23" s="240">
        <f>SUM(G23+H23)</f>
        <v>689939</v>
      </c>
      <c r="J23" s="240">
        <v>0</v>
      </c>
      <c r="K23" s="240">
        <v>689939</v>
      </c>
      <c r="L23" s="240">
        <v>0</v>
      </c>
      <c r="M23" s="240">
        <v>689939</v>
      </c>
      <c r="N23" s="273">
        <v>0</v>
      </c>
      <c r="O23" s="273">
        <v>689939</v>
      </c>
      <c r="P23" s="240">
        <v>0</v>
      </c>
      <c r="Q23" s="240">
        <v>689939</v>
      </c>
      <c r="R23" s="225" t="s">
        <v>303</v>
      </c>
      <c r="S23" s="226" t="s">
        <v>20</v>
      </c>
      <c r="T23" s="221" t="s">
        <v>278</v>
      </c>
    </row>
    <row r="24" spans="1:20" ht="172.5" customHeight="1" x14ac:dyDescent="0.2">
      <c r="A24" s="230" t="s">
        <v>46</v>
      </c>
      <c r="B24" s="223" t="s">
        <v>228</v>
      </c>
      <c r="C24" s="224">
        <v>0</v>
      </c>
      <c r="D24" s="240">
        <v>280000</v>
      </c>
      <c r="E24" s="240">
        <v>280000</v>
      </c>
      <c r="F24" s="224">
        <v>0</v>
      </c>
      <c r="G24" s="240">
        <v>280000</v>
      </c>
      <c r="H24" s="240">
        <v>24685</v>
      </c>
      <c r="I24" s="240">
        <f>SUM(G24+H24)</f>
        <v>304685</v>
      </c>
      <c r="J24" s="240">
        <v>0</v>
      </c>
      <c r="K24" s="240">
        <v>304685</v>
      </c>
      <c r="L24" s="240">
        <v>0</v>
      </c>
      <c r="M24" s="240">
        <v>304685</v>
      </c>
      <c r="N24" s="273">
        <v>0</v>
      </c>
      <c r="O24" s="273">
        <v>304685</v>
      </c>
      <c r="P24" s="240">
        <v>0</v>
      </c>
      <c r="Q24" s="240">
        <v>304685</v>
      </c>
      <c r="R24" s="225" t="s">
        <v>303</v>
      </c>
      <c r="S24" s="226" t="s">
        <v>156</v>
      </c>
      <c r="T24" s="221" t="s">
        <v>279</v>
      </c>
    </row>
    <row r="25" spans="1:20" ht="100.5" customHeight="1" x14ac:dyDescent="0.2">
      <c r="A25" s="230" t="s">
        <v>47</v>
      </c>
      <c r="B25" s="223" t="s">
        <v>233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70">
        <v>0</v>
      </c>
      <c r="O25" s="270">
        <v>0</v>
      </c>
      <c r="P25" s="224">
        <v>0</v>
      </c>
      <c r="Q25" s="224">
        <v>0</v>
      </c>
      <c r="R25" s="225" t="s">
        <v>12</v>
      </c>
      <c r="S25" s="226" t="s">
        <v>20</v>
      </c>
      <c r="T25" s="221" t="s">
        <v>113</v>
      </c>
    </row>
    <row r="26" spans="1:20" ht="95.25" customHeight="1" x14ac:dyDescent="0.2">
      <c r="A26" s="230" t="s">
        <v>48</v>
      </c>
      <c r="B26" s="223" t="s">
        <v>234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5" t="s">
        <v>303</v>
      </c>
      <c r="S26" s="226" t="s">
        <v>20</v>
      </c>
      <c r="T26" s="221" t="s">
        <v>113</v>
      </c>
    </row>
    <row r="27" spans="1:20" ht="137.25" customHeight="1" x14ac:dyDescent="0.2">
      <c r="A27" s="247" t="s">
        <v>49</v>
      </c>
      <c r="B27" s="246" t="s">
        <v>298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42">
        <v>996154.4</v>
      </c>
      <c r="I27" s="242">
        <v>996154.4</v>
      </c>
      <c r="J27" s="242">
        <v>1000000</v>
      </c>
      <c r="K27" s="242">
        <v>1996154.4</v>
      </c>
      <c r="L27" s="242">
        <v>4000000</v>
      </c>
      <c r="M27" s="242">
        <f>SUM(K27:L27)</f>
        <v>5996154.4000000004</v>
      </c>
      <c r="N27" s="273">
        <v>10000000</v>
      </c>
      <c r="O27" s="279">
        <f>SUM(M27:N27)</f>
        <v>15996154.4</v>
      </c>
      <c r="P27" s="273">
        <v>0</v>
      </c>
      <c r="Q27" s="279">
        <f>SUM(O27:P27)</f>
        <v>15996154.4</v>
      </c>
      <c r="R27" s="225" t="s">
        <v>303</v>
      </c>
      <c r="S27" s="226" t="s">
        <v>20</v>
      </c>
      <c r="T27" s="221" t="s">
        <v>286</v>
      </c>
    </row>
    <row r="28" spans="1:20" ht="161.25" customHeight="1" x14ac:dyDescent="0.2">
      <c r="A28" s="241" t="s">
        <v>50</v>
      </c>
      <c r="B28" s="280" t="s">
        <v>224</v>
      </c>
      <c r="C28" s="224">
        <v>0</v>
      </c>
      <c r="D28" s="240">
        <v>650000</v>
      </c>
      <c r="E28" s="240">
        <v>650000</v>
      </c>
      <c r="F28" s="245">
        <v>22272415</v>
      </c>
      <c r="G28" s="240">
        <f>SUM(E28:F28)</f>
        <v>22922415</v>
      </c>
      <c r="H28" s="245">
        <v>0</v>
      </c>
      <c r="I28" s="240">
        <f>SUM(G28:H28)</f>
        <v>22922415</v>
      </c>
      <c r="J28" s="240">
        <v>0</v>
      </c>
      <c r="K28" s="240">
        <v>22922415</v>
      </c>
      <c r="L28" s="240">
        <v>0</v>
      </c>
      <c r="M28" s="240">
        <v>22922415</v>
      </c>
      <c r="N28" s="273">
        <v>0</v>
      </c>
      <c r="O28" s="273">
        <v>22922415</v>
      </c>
      <c r="P28" s="243">
        <v>-600000</v>
      </c>
      <c r="Q28" s="243">
        <f>SUM(O28-600000)</f>
        <v>22322415</v>
      </c>
      <c r="R28" s="225" t="s">
        <v>12</v>
      </c>
      <c r="S28" s="226" t="s">
        <v>20</v>
      </c>
      <c r="T28" s="221" t="s">
        <v>280</v>
      </c>
    </row>
    <row r="29" spans="1:20" ht="150" x14ac:dyDescent="0.2">
      <c r="A29" s="230" t="s">
        <v>51</v>
      </c>
      <c r="B29" s="246" t="s">
        <v>287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73">
        <v>0</v>
      </c>
      <c r="O29" s="270">
        <v>0</v>
      </c>
      <c r="P29" s="240">
        <v>0</v>
      </c>
      <c r="Q29" s="224">
        <v>0</v>
      </c>
      <c r="R29" s="225" t="s">
        <v>303</v>
      </c>
      <c r="S29" s="226" t="s">
        <v>20</v>
      </c>
      <c r="T29" s="221" t="s">
        <v>290</v>
      </c>
    </row>
    <row r="30" spans="1:20" ht="157.5" customHeight="1" x14ac:dyDescent="0.2">
      <c r="A30" s="247" t="s">
        <v>52</v>
      </c>
      <c r="B30" s="246" t="s">
        <v>289</v>
      </c>
      <c r="C30" s="224">
        <v>0</v>
      </c>
      <c r="D30" s="224">
        <v>0</v>
      </c>
      <c r="E30" s="224">
        <v>0</v>
      </c>
      <c r="F30" s="235">
        <v>320000</v>
      </c>
      <c r="G30" s="235">
        <v>320000</v>
      </c>
      <c r="H30" s="224">
        <v>0</v>
      </c>
      <c r="I30" s="235">
        <v>320000</v>
      </c>
      <c r="J30" s="236">
        <v>0</v>
      </c>
      <c r="K30" s="235">
        <v>320000</v>
      </c>
      <c r="L30" s="236">
        <v>-320000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25" t="s">
        <v>12</v>
      </c>
      <c r="S30" s="226" t="s">
        <v>156</v>
      </c>
      <c r="T30" s="221" t="s">
        <v>290</v>
      </c>
    </row>
    <row r="31" spans="1:20" ht="112.5" x14ac:dyDescent="0.2">
      <c r="A31" s="230" t="s">
        <v>53</v>
      </c>
      <c r="B31" s="223" t="s">
        <v>236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70">
        <v>0</v>
      </c>
      <c r="O31" s="270">
        <v>0</v>
      </c>
      <c r="P31" s="224">
        <v>0</v>
      </c>
      <c r="Q31" s="224">
        <v>0</v>
      </c>
      <c r="R31" s="225" t="s">
        <v>303</v>
      </c>
      <c r="S31" s="226" t="s">
        <v>20</v>
      </c>
      <c r="T31" s="221" t="s">
        <v>113</v>
      </c>
    </row>
    <row r="32" spans="1:20" ht="112.5" x14ac:dyDescent="0.2">
      <c r="A32" s="230" t="s">
        <v>54</v>
      </c>
      <c r="B32" s="223" t="s">
        <v>237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5" t="s">
        <v>303</v>
      </c>
      <c r="S32" s="226" t="s">
        <v>20</v>
      </c>
      <c r="T32" s="221" t="s">
        <v>113</v>
      </c>
    </row>
    <row r="33" spans="1:20" ht="112.5" x14ac:dyDescent="0.2">
      <c r="A33" s="230" t="s">
        <v>55</v>
      </c>
      <c r="B33" s="223" t="s">
        <v>238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5" t="s">
        <v>303</v>
      </c>
      <c r="S33" s="226" t="s">
        <v>20</v>
      </c>
      <c r="T33" s="221" t="s">
        <v>113</v>
      </c>
    </row>
    <row r="34" spans="1:20" ht="112.5" x14ac:dyDescent="0.2">
      <c r="A34" s="230" t="s">
        <v>78</v>
      </c>
      <c r="B34" s="223" t="s">
        <v>240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5" t="s">
        <v>303</v>
      </c>
      <c r="S34" s="226" t="s">
        <v>20</v>
      </c>
      <c r="T34" s="221" t="s">
        <v>113</v>
      </c>
    </row>
    <row r="35" spans="1:20" ht="112.5" x14ac:dyDescent="0.2">
      <c r="A35" s="230" t="s">
        <v>79</v>
      </c>
      <c r="B35" s="223" t="s">
        <v>239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5" t="s">
        <v>303</v>
      </c>
      <c r="S35" s="226" t="s">
        <v>20</v>
      </c>
      <c r="T35" s="221" t="s">
        <v>113</v>
      </c>
    </row>
    <row r="36" spans="1:20" ht="171.75" customHeight="1" x14ac:dyDescent="0.2">
      <c r="A36" s="230" t="s">
        <v>80</v>
      </c>
      <c r="B36" s="223" t="s">
        <v>223</v>
      </c>
      <c r="C36" s="224">
        <v>0</v>
      </c>
      <c r="D36" s="240">
        <v>520000</v>
      </c>
      <c r="E36" s="240">
        <v>520000</v>
      </c>
      <c r="F36" s="224">
        <v>0</v>
      </c>
      <c r="G36" s="240">
        <v>520000</v>
      </c>
      <c r="H36" s="240">
        <v>27736</v>
      </c>
      <c r="I36" s="240">
        <f>SUM(G36+27736)</f>
        <v>547736</v>
      </c>
      <c r="J36" s="240">
        <v>0</v>
      </c>
      <c r="K36" s="240">
        <v>547736</v>
      </c>
      <c r="L36" s="240">
        <v>0</v>
      </c>
      <c r="M36" s="240">
        <v>547736</v>
      </c>
      <c r="N36" s="273">
        <v>0</v>
      </c>
      <c r="O36" s="273">
        <v>547736</v>
      </c>
      <c r="P36" s="240">
        <v>0</v>
      </c>
      <c r="Q36" s="240">
        <v>547736</v>
      </c>
      <c r="R36" s="225" t="s">
        <v>303</v>
      </c>
      <c r="S36" s="226" t="s">
        <v>20</v>
      </c>
      <c r="T36" s="221" t="s">
        <v>281</v>
      </c>
    </row>
    <row r="37" spans="1:20" ht="168.75" customHeight="1" x14ac:dyDescent="0.2">
      <c r="A37" s="248" t="s">
        <v>81</v>
      </c>
      <c r="B37" s="223" t="s">
        <v>220</v>
      </c>
      <c r="C37" s="224">
        <v>0</v>
      </c>
      <c r="D37" s="240">
        <v>550000</v>
      </c>
      <c r="E37" s="240">
        <v>550000</v>
      </c>
      <c r="F37" s="224">
        <v>0</v>
      </c>
      <c r="G37" s="240">
        <v>550000</v>
      </c>
      <c r="H37" s="240">
        <v>35904</v>
      </c>
      <c r="I37" s="240">
        <f>SUM(G37+35904)</f>
        <v>585904</v>
      </c>
      <c r="J37" s="240">
        <v>0</v>
      </c>
      <c r="K37" s="240">
        <v>585904</v>
      </c>
      <c r="L37" s="240">
        <v>0</v>
      </c>
      <c r="M37" s="240">
        <v>585904</v>
      </c>
      <c r="N37" s="273">
        <v>0</v>
      </c>
      <c r="O37" s="273">
        <v>585904</v>
      </c>
      <c r="P37" s="240">
        <v>0</v>
      </c>
      <c r="Q37" s="240">
        <v>585904</v>
      </c>
      <c r="R37" s="225" t="s">
        <v>303</v>
      </c>
      <c r="S37" s="226" t="s">
        <v>20</v>
      </c>
      <c r="T37" s="221" t="s">
        <v>282</v>
      </c>
    </row>
    <row r="38" spans="1:20" ht="168.75" x14ac:dyDescent="0.2">
      <c r="A38" s="247" t="s">
        <v>82</v>
      </c>
      <c r="B38" s="246" t="s">
        <v>221</v>
      </c>
      <c r="C38" s="224">
        <v>0</v>
      </c>
      <c r="D38" s="240">
        <v>710000</v>
      </c>
      <c r="E38" s="240">
        <v>710000</v>
      </c>
      <c r="F38" s="224">
        <v>0</v>
      </c>
      <c r="G38" s="240">
        <v>710000</v>
      </c>
      <c r="H38" s="240">
        <v>51257</v>
      </c>
      <c r="I38" s="240">
        <f>SUM(G38+51257)</f>
        <v>761257</v>
      </c>
      <c r="J38" s="240">
        <v>0</v>
      </c>
      <c r="K38" s="240">
        <v>761257</v>
      </c>
      <c r="L38" s="240">
        <v>320000</v>
      </c>
      <c r="M38" s="240">
        <f>SUM(K38:L38)</f>
        <v>1081257</v>
      </c>
      <c r="N38" s="273">
        <v>0</v>
      </c>
      <c r="O38" s="273">
        <f>SUM(M38:N38)</f>
        <v>1081257</v>
      </c>
      <c r="P38" s="240">
        <v>0</v>
      </c>
      <c r="Q38" s="240">
        <f>SUM(O38:P38)</f>
        <v>1081257</v>
      </c>
      <c r="R38" s="225" t="s">
        <v>12</v>
      </c>
      <c r="S38" s="226" t="s">
        <v>20</v>
      </c>
      <c r="T38" s="221" t="s">
        <v>283</v>
      </c>
    </row>
    <row r="39" spans="1:20" ht="206.25" x14ac:dyDescent="0.2">
      <c r="A39" s="241" t="s">
        <v>83</v>
      </c>
      <c r="B39" s="280" t="s">
        <v>222</v>
      </c>
      <c r="C39" s="224">
        <v>0</v>
      </c>
      <c r="D39" s="240">
        <v>480000</v>
      </c>
      <c r="E39" s="240">
        <v>480000</v>
      </c>
      <c r="F39" s="240">
        <v>17254459</v>
      </c>
      <c r="G39" s="240">
        <f>SUM(E39:F39)</f>
        <v>17734459</v>
      </c>
      <c r="H39" s="224">
        <v>0</v>
      </c>
      <c r="I39" s="240">
        <f>SUM(G39:H39)</f>
        <v>17734459</v>
      </c>
      <c r="J39" s="240">
        <v>0</v>
      </c>
      <c r="K39" s="240">
        <v>17734459</v>
      </c>
      <c r="L39" s="240">
        <v>0</v>
      </c>
      <c r="M39" s="240">
        <v>17734459</v>
      </c>
      <c r="N39" s="273">
        <v>0</v>
      </c>
      <c r="O39" s="273">
        <v>17734459</v>
      </c>
      <c r="P39" s="243">
        <v>-300000</v>
      </c>
      <c r="Q39" s="243">
        <f>SUM(O39-300000)</f>
        <v>17434459</v>
      </c>
      <c r="R39" s="225" t="s">
        <v>303</v>
      </c>
      <c r="S39" s="226" t="s">
        <v>20</v>
      </c>
      <c r="T39" s="221" t="s">
        <v>284</v>
      </c>
    </row>
    <row r="40" spans="1:20" ht="112.5" x14ac:dyDescent="0.2">
      <c r="A40" s="230" t="s">
        <v>84</v>
      </c>
      <c r="B40" s="223" t="s">
        <v>241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70">
        <v>0</v>
      </c>
      <c r="O40" s="270">
        <v>0</v>
      </c>
      <c r="P40" s="224">
        <v>0</v>
      </c>
      <c r="Q40" s="224">
        <v>0</v>
      </c>
      <c r="R40" s="225" t="s">
        <v>12</v>
      </c>
      <c r="S40" s="226" t="s">
        <v>20</v>
      </c>
      <c r="T40" s="221" t="s">
        <v>113</v>
      </c>
    </row>
    <row r="41" spans="1:20" ht="112.5" x14ac:dyDescent="0.2">
      <c r="A41" s="230" t="s">
        <v>106</v>
      </c>
      <c r="B41" s="223" t="s">
        <v>242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5" t="s">
        <v>303</v>
      </c>
      <c r="S41" s="226" t="s">
        <v>20</v>
      </c>
      <c r="T41" s="221" t="s">
        <v>113</v>
      </c>
    </row>
    <row r="42" spans="1:20" ht="112.5" x14ac:dyDescent="0.2">
      <c r="A42" s="230" t="s">
        <v>107</v>
      </c>
      <c r="B42" s="223" t="s">
        <v>243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5" t="s">
        <v>303</v>
      </c>
      <c r="S42" s="226" t="s">
        <v>20</v>
      </c>
      <c r="T42" s="221" t="s">
        <v>113</v>
      </c>
    </row>
    <row r="43" spans="1:20" ht="112.5" x14ac:dyDescent="0.2">
      <c r="A43" s="230" t="s">
        <v>108</v>
      </c>
      <c r="B43" s="223" t="s">
        <v>244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5" t="s">
        <v>12</v>
      </c>
      <c r="S43" s="226" t="s">
        <v>20</v>
      </c>
      <c r="T43" s="221" t="s">
        <v>113</v>
      </c>
    </row>
    <row r="44" spans="1:20" ht="112.5" x14ac:dyDescent="0.2">
      <c r="A44" s="230" t="s">
        <v>109</v>
      </c>
      <c r="B44" s="223" t="s">
        <v>245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5" t="s">
        <v>303</v>
      </c>
      <c r="S44" s="226" t="s">
        <v>20</v>
      </c>
      <c r="T44" s="221" t="s">
        <v>113</v>
      </c>
    </row>
    <row r="45" spans="1:20" ht="112.5" x14ac:dyDescent="0.2">
      <c r="A45" s="249" t="s">
        <v>226</v>
      </c>
      <c r="B45" s="223" t="s">
        <v>246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5" t="s">
        <v>303</v>
      </c>
      <c r="S45" s="226" t="s">
        <v>20</v>
      </c>
      <c r="T45" s="221" t="s">
        <v>113</v>
      </c>
    </row>
    <row r="46" spans="1:20" ht="112.5" x14ac:dyDescent="0.3">
      <c r="A46" s="94" t="s">
        <v>288</v>
      </c>
      <c r="B46" s="223" t="s">
        <v>247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5" t="s">
        <v>303</v>
      </c>
      <c r="S46" s="226" t="s">
        <v>20</v>
      </c>
      <c r="T46" s="221" t="s">
        <v>113</v>
      </c>
    </row>
    <row r="47" spans="1:20" ht="18.75" x14ac:dyDescent="0.2">
      <c r="A47" s="230"/>
      <c r="B47" s="228" t="s">
        <v>186</v>
      </c>
      <c r="C47" s="224"/>
      <c r="D47" s="250">
        <v>3850000</v>
      </c>
      <c r="E47" s="250">
        <v>3850000</v>
      </c>
      <c r="F47" s="250">
        <v>40226874</v>
      </c>
      <c r="G47" s="250">
        <v>44076874</v>
      </c>
      <c r="H47" s="250">
        <f t="shared" ref="H47:N47" si="0">SUM(H19:H46)</f>
        <v>996154.4</v>
      </c>
      <c r="I47" s="250">
        <f t="shared" si="0"/>
        <v>45073028.399999999</v>
      </c>
      <c r="J47" s="250">
        <f t="shared" si="0"/>
        <v>2000000</v>
      </c>
      <c r="K47" s="250">
        <f t="shared" si="0"/>
        <v>47073028.399999999</v>
      </c>
      <c r="L47" s="250">
        <f t="shared" si="0"/>
        <v>8000000</v>
      </c>
      <c r="M47" s="250">
        <f t="shared" si="0"/>
        <v>55073028.399999999</v>
      </c>
      <c r="N47" s="274">
        <f t="shared" si="0"/>
        <v>18000000</v>
      </c>
      <c r="O47" s="282">
        <f>SUM(M47:N47)</f>
        <v>73073028.400000006</v>
      </c>
      <c r="P47" s="243">
        <v>2694000</v>
      </c>
      <c r="Q47" s="281">
        <f>SUM(O47:P47)</f>
        <v>75767028.400000006</v>
      </c>
      <c r="S47" s="226"/>
      <c r="T47" s="221"/>
    </row>
    <row r="48" spans="1:20" ht="60.75" customHeight="1" x14ac:dyDescent="0.2">
      <c r="A48" s="251">
        <v>6</v>
      </c>
      <c r="B48" s="228" t="s">
        <v>248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70"/>
      <c r="P48" s="224"/>
      <c r="Q48" s="224"/>
      <c r="R48" s="225"/>
      <c r="S48" s="226"/>
      <c r="T48" s="221"/>
    </row>
    <row r="49" spans="1:20" ht="75" x14ac:dyDescent="0.2">
      <c r="A49" s="230" t="s">
        <v>85</v>
      </c>
      <c r="B49" s="223" t="s">
        <v>249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70">
        <v>0</v>
      </c>
      <c r="O49" s="270">
        <v>0</v>
      </c>
      <c r="P49" s="224">
        <v>0</v>
      </c>
      <c r="Q49" s="224">
        <v>0</v>
      </c>
      <c r="R49" s="225" t="s">
        <v>303</v>
      </c>
      <c r="S49" s="226" t="s">
        <v>20</v>
      </c>
      <c r="T49" s="221" t="s">
        <v>114</v>
      </c>
    </row>
    <row r="50" spans="1:20" ht="81" customHeight="1" x14ac:dyDescent="0.2">
      <c r="A50" s="230" t="s">
        <v>86</v>
      </c>
      <c r="B50" s="223" t="s">
        <v>250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5" t="s">
        <v>303</v>
      </c>
      <c r="S50" s="226" t="s">
        <v>20</v>
      </c>
      <c r="T50" s="221" t="s">
        <v>114</v>
      </c>
    </row>
    <row r="51" spans="1:20" ht="93.75" x14ac:dyDescent="0.2">
      <c r="A51" s="230" t="s">
        <v>87</v>
      </c>
      <c r="B51" s="223" t="s">
        <v>251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5" t="s">
        <v>303</v>
      </c>
      <c r="S51" s="226" t="s">
        <v>20</v>
      </c>
      <c r="T51" s="221" t="s">
        <v>114</v>
      </c>
    </row>
    <row r="52" spans="1:20" ht="75" x14ac:dyDescent="0.2">
      <c r="A52" s="230" t="s">
        <v>88</v>
      </c>
      <c r="B52" s="223" t="s">
        <v>252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5" t="s">
        <v>303</v>
      </c>
      <c r="S52" s="226" t="s">
        <v>20</v>
      </c>
      <c r="T52" s="221" t="s">
        <v>114</v>
      </c>
    </row>
    <row r="53" spans="1:20" ht="75" x14ac:dyDescent="0.2">
      <c r="A53" s="230" t="s">
        <v>89</v>
      </c>
      <c r="B53" s="223" t="s">
        <v>253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5" t="s">
        <v>303</v>
      </c>
      <c r="S53" s="226" t="s">
        <v>20</v>
      </c>
      <c r="T53" s="221" t="s">
        <v>114</v>
      </c>
    </row>
    <row r="54" spans="1:20" ht="75" x14ac:dyDescent="0.2">
      <c r="A54" s="230" t="s">
        <v>177</v>
      </c>
      <c r="B54" s="223" t="s">
        <v>254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5" t="s">
        <v>303</v>
      </c>
      <c r="S54" s="226" t="s">
        <v>20</v>
      </c>
      <c r="T54" s="221" t="s">
        <v>114</v>
      </c>
    </row>
    <row r="55" spans="1:20" ht="75" x14ac:dyDescent="0.2">
      <c r="A55" s="230" t="s">
        <v>90</v>
      </c>
      <c r="B55" s="223" t="s">
        <v>255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5" t="s">
        <v>303</v>
      </c>
      <c r="S55" s="226" t="s">
        <v>20</v>
      </c>
      <c r="T55" s="221" t="s">
        <v>114</v>
      </c>
    </row>
    <row r="56" spans="1:20" ht="75" x14ac:dyDescent="0.2">
      <c r="A56" s="230" t="s">
        <v>91</v>
      </c>
      <c r="B56" s="223" t="s">
        <v>256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5" t="s">
        <v>303</v>
      </c>
      <c r="S56" s="226" t="s">
        <v>20</v>
      </c>
      <c r="T56" s="221" t="s">
        <v>114</v>
      </c>
    </row>
    <row r="57" spans="1:20" ht="75" x14ac:dyDescent="0.2">
      <c r="A57" s="230" t="s">
        <v>92</v>
      </c>
      <c r="B57" s="223" t="s">
        <v>257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5" t="s">
        <v>303</v>
      </c>
      <c r="S57" s="226" t="s">
        <v>20</v>
      </c>
      <c r="T57" s="221" t="s">
        <v>114</v>
      </c>
    </row>
    <row r="58" spans="1:20" ht="75" x14ac:dyDescent="0.2">
      <c r="A58" s="230" t="s">
        <v>93</v>
      </c>
      <c r="B58" s="223" t="s">
        <v>258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5" t="s">
        <v>303</v>
      </c>
      <c r="S58" s="226" t="s">
        <v>20</v>
      </c>
      <c r="T58" s="221" t="s">
        <v>114</v>
      </c>
    </row>
    <row r="59" spans="1:20" ht="75" x14ac:dyDescent="0.2">
      <c r="A59" s="252" t="s">
        <v>94</v>
      </c>
      <c r="B59" s="223" t="s">
        <v>259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5" t="s">
        <v>303</v>
      </c>
      <c r="S59" s="226" t="s">
        <v>20</v>
      </c>
      <c r="T59" s="221" t="s">
        <v>114</v>
      </c>
    </row>
    <row r="60" spans="1:20" ht="93.75" x14ac:dyDescent="0.2">
      <c r="A60" s="252" t="s">
        <v>95</v>
      </c>
      <c r="B60" s="223" t="s">
        <v>260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5" t="s">
        <v>303</v>
      </c>
      <c r="S60" s="226" t="s">
        <v>20</v>
      </c>
      <c r="T60" s="221" t="s">
        <v>114</v>
      </c>
    </row>
    <row r="61" spans="1:20" ht="75" x14ac:dyDescent="0.2">
      <c r="A61" s="252" t="s">
        <v>110</v>
      </c>
      <c r="B61" s="223" t="s">
        <v>261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5" t="s">
        <v>303</v>
      </c>
      <c r="S61" s="226" t="s">
        <v>20</v>
      </c>
      <c r="T61" s="221" t="s">
        <v>114</v>
      </c>
    </row>
    <row r="62" spans="1:20" ht="18.75" x14ac:dyDescent="0.2">
      <c r="A62" s="252"/>
      <c r="B62" s="228" t="s">
        <v>187</v>
      </c>
      <c r="C62" s="229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  <c r="K62" s="229">
        <v>0</v>
      </c>
      <c r="L62" s="229">
        <v>0</v>
      </c>
      <c r="M62" s="229">
        <v>0</v>
      </c>
      <c r="N62" s="256">
        <v>0</v>
      </c>
      <c r="O62" s="256">
        <v>0</v>
      </c>
      <c r="P62" s="229">
        <v>0</v>
      </c>
      <c r="Q62" s="229">
        <v>0</v>
      </c>
      <c r="R62" s="225"/>
      <c r="S62" s="226"/>
      <c r="T62" s="221"/>
    </row>
    <row r="63" spans="1:20" ht="56.25" x14ac:dyDescent="0.2">
      <c r="A63" s="253" t="s">
        <v>96</v>
      </c>
      <c r="B63" s="228" t="s">
        <v>229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70"/>
      <c r="O63" s="270"/>
      <c r="P63" s="224"/>
      <c r="Q63" s="224"/>
      <c r="R63" s="225"/>
      <c r="S63" s="226"/>
      <c r="T63" s="221"/>
    </row>
    <row r="64" spans="1:20" ht="174.75" customHeight="1" x14ac:dyDescent="0.2">
      <c r="A64" s="254" t="s">
        <v>97</v>
      </c>
      <c r="B64" s="246" t="s">
        <v>207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70">
        <v>0</v>
      </c>
      <c r="O64" s="270">
        <v>0</v>
      </c>
      <c r="P64" s="224">
        <v>0</v>
      </c>
      <c r="Q64" s="224">
        <v>0</v>
      </c>
      <c r="R64" s="225" t="s">
        <v>303</v>
      </c>
      <c r="S64" s="226" t="s">
        <v>20</v>
      </c>
      <c r="T64" s="221" t="s">
        <v>285</v>
      </c>
    </row>
    <row r="65" spans="1:20" ht="186" customHeight="1" x14ac:dyDescent="0.2">
      <c r="A65" s="254" t="s">
        <v>98</v>
      </c>
      <c r="B65" s="246" t="s">
        <v>208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5" t="s">
        <v>12</v>
      </c>
      <c r="S65" s="226" t="s">
        <v>20</v>
      </c>
      <c r="T65" s="221" t="s">
        <v>285</v>
      </c>
    </row>
    <row r="66" spans="1:20" ht="168.75" x14ac:dyDescent="0.2">
      <c r="A66" s="254" t="s">
        <v>99</v>
      </c>
      <c r="B66" s="246" t="s">
        <v>209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5" t="s">
        <v>303</v>
      </c>
      <c r="S66" s="226" t="s">
        <v>20</v>
      </c>
      <c r="T66" s="221" t="s">
        <v>285</v>
      </c>
    </row>
    <row r="67" spans="1:20" ht="176.25" customHeight="1" x14ac:dyDescent="0.2">
      <c r="A67" s="254" t="s">
        <v>100</v>
      </c>
      <c r="B67" s="246" t="s">
        <v>210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5" t="s">
        <v>303</v>
      </c>
      <c r="S67" s="226" t="s">
        <v>20</v>
      </c>
      <c r="T67" s="221" t="s">
        <v>285</v>
      </c>
    </row>
    <row r="68" spans="1:20" ht="187.5" x14ac:dyDescent="0.2">
      <c r="A68" s="254" t="s">
        <v>101</v>
      </c>
      <c r="B68" s="246" t="s">
        <v>211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5" t="s">
        <v>12</v>
      </c>
      <c r="S68" s="226" t="s">
        <v>20</v>
      </c>
      <c r="T68" s="221" t="s">
        <v>285</v>
      </c>
    </row>
    <row r="69" spans="1:20" ht="93.75" x14ac:dyDescent="0.2">
      <c r="A69" s="230" t="s">
        <v>102</v>
      </c>
      <c r="B69" s="223" t="s">
        <v>262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5" t="s">
        <v>303</v>
      </c>
      <c r="S69" s="226" t="s">
        <v>20</v>
      </c>
      <c r="T69" s="221" t="s">
        <v>115</v>
      </c>
    </row>
    <row r="70" spans="1:20" ht="93.75" x14ac:dyDescent="0.2">
      <c r="A70" s="230" t="s">
        <v>103</v>
      </c>
      <c r="B70" s="223" t="s">
        <v>263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5" t="s">
        <v>303</v>
      </c>
      <c r="S70" s="226" t="s">
        <v>20</v>
      </c>
      <c r="T70" s="221" t="s">
        <v>115</v>
      </c>
    </row>
    <row r="71" spans="1:20" ht="93.75" x14ac:dyDescent="0.2">
      <c r="A71" s="230" t="s">
        <v>104</v>
      </c>
      <c r="B71" s="223" t="s">
        <v>264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5" t="s">
        <v>12</v>
      </c>
      <c r="S71" s="226" t="s">
        <v>20</v>
      </c>
      <c r="T71" s="221" t="s">
        <v>115</v>
      </c>
    </row>
    <row r="72" spans="1:20" ht="93.75" x14ac:dyDescent="0.2">
      <c r="A72" s="230" t="s">
        <v>188</v>
      </c>
      <c r="B72" s="223" t="s">
        <v>265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5" t="s">
        <v>303</v>
      </c>
      <c r="S72" s="226" t="s">
        <v>20</v>
      </c>
      <c r="T72" s="221" t="s">
        <v>115</v>
      </c>
    </row>
    <row r="73" spans="1:20" ht="93.75" x14ac:dyDescent="0.2">
      <c r="A73" s="230" t="s">
        <v>212</v>
      </c>
      <c r="B73" s="223" t="s">
        <v>266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5" t="s">
        <v>303</v>
      </c>
      <c r="S73" s="226" t="s">
        <v>20</v>
      </c>
      <c r="T73" s="221" t="s">
        <v>115</v>
      </c>
    </row>
    <row r="74" spans="1:20" ht="93.75" x14ac:dyDescent="0.2">
      <c r="A74" s="230" t="s">
        <v>213</v>
      </c>
      <c r="B74" s="223" t="s">
        <v>267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5" t="s">
        <v>12</v>
      </c>
      <c r="S74" s="226" t="s">
        <v>20</v>
      </c>
      <c r="T74" s="221" t="s">
        <v>115</v>
      </c>
    </row>
    <row r="75" spans="1:20" ht="93.75" x14ac:dyDescent="0.2">
      <c r="A75" s="230" t="s">
        <v>214</v>
      </c>
      <c r="B75" s="223" t="s">
        <v>268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5" t="s">
        <v>303</v>
      </c>
      <c r="S75" s="226" t="s">
        <v>20</v>
      </c>
      <c r="T75" s="221" t="s">
        <v>115</v>
      </c>
    </row>
    <row r="76" spans="1:20" ht="93.75" x14ac:dyDescent="0.2">
      <c r="A76" s="230" t="s">
        <v>215</v>
      </c>
      <c r="B76" s="223" t="s">
        <v>269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5" t="s">
        <v>303</v>
      </c>
      <c r="S76" s="226" t="s">
        <v>20</v>
      </c>
      <c r="T76" s="221" t="s">
        <v>115</v>
      </c>
    </row>
    <row r="77" spans="1:20" ht="93.75" x14ac:dyDescent="0.2">
      <c r="A77" s="230" t="s">
        <v>216</v>
      </c>
      <c r="B77" s="223" t="s">
        <v>270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5" t="s">
        <v>303</v>
      </c>
      <c r="S77" s="226" t="s">
        <v>20</v>
      </c>
      <c r="T77" s="221" t="s">
        <v>115</v>
      </c>
    </row>
    <row r="78" spans="1:20" ht="93.75" x14ac:dyDescent="0.2">
      <c r="A78" s="230" t="s">
        <v>217</v>
      </c>
      <c r="B78" s="223" t="s">
        <v>271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5" t="s">
        <v>303</v>
      </c>
      <c r="S78" s="226" t="s">
        <v>20</v>
      </c>
      <c r="T78" s="221" t="s">
        <v>115</v>
      </c>
    </row>
    <row r="79" spans="1:20" ht="93.75" x14ac:dyDescent="0.2">
      <c r="A79" s="230" t="s">
        <v>218</v>
      </c>
      <c r="B79" s="223" t="s">
        <v>272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5" t="s">
        <v>303</v>
      </c>
      <c r="S79" s="226" t="s">
        <v>20</v>
      </c>
      <c r="T79" s="221" t="s">
        <v>115</v>
      </c>
    </row>
    <row r="80" spans="1:20" ht="18.75" x14ac:dyDescent="0.2">
      <c r="A80" s="251"/>
      <c r="B80" s="255" t="s">
        <v>189</v>
      </c>
      <c r="C80" s="256"/>
      <c r="D80" s="229">
        <f t="shared" ref="D80:I80" si="1">SUM(D64:D79)</f>
        <v>0</v>
      </c>
      <c r="E80" s="229">
        <f t="shared" si="1"/>
        <v>0</v>
      </c>
      <c r="F80" s="229">
        <f t="shared" si="1"/>
        <v>0</v>
      </c>
      <c r="G80" s="229">
        <f t="shared" si="1"/>
        <v>0</v>
      </c>
      <c r="H80" s="256">
        <f t="shared" si="1"/>
        <v>0</v>
      </c>
      <c r="I80" s="256">
        <f t="shared" si="1"/>
        <v>0</v>
      </c>
      <c r="J80" s="229">
        <v>0</v>
      </c>
      <c r="K80" s="229">
        <v>0</v>
      </c>
      <c r="L80" s="229">
        <v>0</v>
      </c>
      <c r="M80" s="229">
        <v>0</v>
      </c>
      <c r="N80" s="256">
        <v>0</v>
      </c>
      <c r="O80" s="256">
        <v>0</v>
      </c>
      <c r="P80" s="229">
        <v>0</v>
      </c>
      <c r="Q80" s="229">
        <v>0</v>
      </c>
      <c r="R80" s="257"/>
      <c r="S80" s="226"/>
      <c r="T80" s="221"/>
    </row>
    <row r="81" spans="1:20" ht="56.25" x14ac:dyDescent="0.2">
      <c r="A81" s="251" t="s">
        <v>105</v>
      </c>
      <c r="B81" s="228" t="s">
        <v>273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56"/>
      <c r="O81" s="256"/>
      <c r="P81" s="229"/>
      <c r="Q81" s="229"/>
      <c r="R81" s="257"/>
      <c r="S81" s="226"/>
      <c r="T81" s="221"/>
    </row>
    <row r="82" spans="1:20" ht="131.25" x14ac:dyDescent="0.2">
      <c r="A82" s="230" t="s">
        <v>191</v>
      </c>
      <c r="B82" s="223" t="s">
        <v>274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70">
        <v>0</v>
      </c>
      <c r="O82" s="270">
        <v>0</v>
      </c>
      <c r="P82" s="224">
        <v>0</v>
      </c>
      <c r="Q82" s="224">
        <v>0</v>
      </c>
      <c r="R82" s="225" t="s">
        <v>303</v>
      </c>
      <c r="S82" s="226" t="s">
        <v>156</v>
      </c>
      <c r="T82" s="221" t="s">
        <v>157</v>
      </c>
    </row>
    <row r="83" spans="1:20" ht="18.75" x14ac:dyDescent="0.2">
      <c r="A83" s="230"/>
      <c r="B83" s="228" t="s">
        <v>190</v>
      </c>
      <c r="C83" s="229"/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229">
        <v>0</v>
      </c>
      <c r="N83" s="256">
        <v>0</v>
      </c>
      <c r="O83" s="256">
        <v>0</v>
      </c>
      <c r="P83" s="229">
        <v>0</v>
      </c>
      <c r="Q83" s="229">
        <v>0</v>
      </c>
      <c r="R83" s="225"/>
      <c r="S83" s="226"/>
      <c r="T83" s="221"/>
    </row>
    <row r="84" spans="1:20" ht="18.75" x14ac:dyDescent="0.2">
      <c r="A84" s="230" t="s">
        <v>178</v>
      </c>
      <c r="B84" s="258" t="s">
        <v>192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70"/>
      <c r="O84" s="270"/>
      <c r="P84" s="224"/>
      <c r="Q84" s="224"/>
      <c r="R84" s="225"/>
      <c r="S84" s="226"/>
      <c r="T84" s="221"/>
    </row>
    <row r="85" spans="1:20" ht="75" x14ac:dyDescent="0.2">
      <c r="A85" s="230" t="s">
        <v>158</v>
      </c>
      <c r="B85" s="223" t="s">
        <v>14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70">
        <v>0</v>
      </c>
      <c r="O85" s="270">
        <v>0</v>
      </c>
      <c r="P85" s="224">
        <v>0</v>
      </c>
      <c r="Q85" s="224">
        <v>0</v>
      </c>
      <c r="R85" s="225" t="s">
        <v>303</v>
      </c>
      <c r="S85" s="226" t="s">
        <v>20</v>
      </c>
      <c r="T85" s="221" t="s">
        <v>24</v>
      </c>
    </row>
    <row r="86" spans="1:20" ht="75" x14ac:dyDescent="0.2">
      <c r="A86" s="252" t="s">
        <v>159</v>
      </c>
      <c r="B86" s="223" t="s">
        <v>13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5" t="s">
        <v>303</v>
      </c>
      <c r="S86" s="226" t="s">
        <v>20</v>
      </c>
      <c r="T86" s="221" t="s">
        <v>24</v>
      </c>
    </row>
    <row r="87" spans="1:20" ht="18.75" x14ac:dyDescent="0.2">
      <c r="A87" s="253"/>
      <c r="B87" s="228" t="s">
        <v>193</v>
      </c>
      <c r="C87" s="229"/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56">
        <v>0</v>
      </c>
      <c r="O87" s="256">
        <v>0</v>
      </c>
      <c r="P87" s="229">
        <v>0</v>
      </c>
      <c r="Q87" s="229">
        <v>0</v>
      </c>
      <c r="R87" s="257"/>
      <c r="S87" s="259"/>
      <c r="T87" s="227"/>
    </row>
    <row r="88" spans="1:20" ht="37.5" x14ac:dyDescent="0.2">
      <c r="A88" s="253" t="s">
        <v>111</v>
      </c>
      <c r="B88" s="228" t="s">
        <v>195</v>
      </c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56"/>
      <c r="O88" s="256"/>
      <c r="P88" s="229"/>
      <c r="Q88" s="229"/>
      <c r="R88" s="257"/>
      <c r="S88" s="259"/>
      <c r="T88" s="227"/>
    </row>
    <row r="89" spans="1:20" ht="75" x14ac:dyDescent="0.2">
      <c r="A89" s="230" t="s">
        <v>196</v>
      </c>
      <c r="B89" s="223" t="s">
        <v>194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70">
        <v>0</v>
      </c>
      <c r="O89" s="270">
        <v>0</v>
      </c>
      <c r="P89" s="224">
        <v>0</v>
      </c>
      <c r="Q89" s="224">
        <v>0</v>
      </c>
      <c r="R89" s="225" t="s">
        <v>303</v>
      </c>
      <c r="S89" s="226" t="s">
        <v>20</v>
      </c>
      <c r="T89" s="230" t="s">
        <v>27</v>
      </c>
    </row>
    <row r="90" spans="1:20" ht="75" x14ac:dyDescent="0.2">
      <c r="A90" s="260" t="s">
        <v>197</v>
      </c>
      <c r="B90" s="223" t="s">
        <v>198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5" t="s">
        <v>303</v>
      </c>
      <c r="S90" s="226" t="s">
        <v>20</v>
      </c>
      <c r="T90" s="230" t="s">
        <v>27</v>
      </c>
    </row>
    <row r="91" spans="1:20" ht="18.75" x14ac:dyDescent="0.2">
      <c r="A91" s="260"/>
      <c r="B91" s="258" t="s">
        <v>199</v>
      </c>
      <c r="C91" s="229"/>
      <c r="D91" s="229">
        <v>0</v>
      </c>
      <c r="E91" s="229">
        <v>0</v>
      </c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56">
        <v>0</v>
      </c>
      <c r="O91" s="256">
        <v>0</v>
      </c>
      <c r="P91" s="229">
        <v>0</v>
      </c>
      <c r="Q91" s="229">
        <v>0</v>
      </c>
      <c r="R91" s="225"/>
      <c r="S91" s="226"/>
      <c r="T91" s="230"/>
    </row>
    <row r="92" spans="1:20" ht="56.25" x14ac:dyDescent="0.2">
      <c r="A92" s="262" t="s">
        <v>163</v>
      </c>
      <c r="B92" s="228" t="s">
        <v>275</v>
      </c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56"/>
      <c r="O92" s="256"/>
      <c r="P92" s="229"/>
      <c r="Q92" s="229"/>
      <c r="R92" s="225"/>
      <c r="S92" s="226"/>
      <c r="T92" s="230"/>
    </row>
    <row r="93" spans="1:20" ht="102" customHeight="1" x14ac:dyDescent="0.2">
      <c r="A93" s="260" t="s">
        <v>200</v>
      </c>
      <c r="B93" s="263" t="s">
        <v>276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70">
        <v>0</v>
      </c>
      <c r="O93" s="270">
        <v>0</v>
      </c>
      <c r="P93" s="224">
        <v>0</v>
      </c>
      <c r="Q93" s="224">
        <v>0</v>
      </c>
      <c r="R93" s="264" t="s">
        <v>303</v>
      </c>
      <c r="S93" s="260" t="s">
        <v>20</v>
      </c>
      <c r="T93" s="260" t="s">
        <v>21</v>
      </c>
    </row>
    <row r="94" spans="1:20" ht="18.75" x14ac:dyDescent="0.2">
      <c r="A94" s="260"/>
      <c r="B94" s="265" t="s">
        <v>201</v>
      </c>
      <c r="C94" s="229"/>
      <c r="D94" s="229">
        <v>0</v>
      </c>
      <c r="E94" s="229">
        <v>0</v>
      </c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229">
        <v>0</v>
      </c>
      <c r="M94" s="229">
        <v>0</v>
      </c>
      <c r="N94" s="256">
        <v>0</v>
      </c>
      <c r="O94" s="256">
        <v>0</v>
      </c>
      <c r="P94" s="229">
        <v>0</v>
      </c>
      <c r="Q94" s="229">
        <v>0</v>
      </c>
      <c r="R94" s="264"/>
      <c r="S94" s="260"/>
      <c r="T94" s="260"/>
    </row>
    <row r="95" spans="1:20" ht="18.75" x14ac:dyDescent="0.3">
      <c r="A95" s="266"/>
      <c r="B95" s="267" t="s">
        <v>202</v>
      </c>
      <c r="C95" s="268"/>
      <c r="D95" s="250">
        <v>3850000</v>
      </c>
      <c r="E95" s="250">
        <v>3850000</v>
      </c>
      <c r="F95" s="250">
        <v>40226874</v>
      </c>
      <c r="G95" s="250">
        <v>44076874</v>
      </c>
      <c r="H95" s="250">
        <v>996154.4</v>
      </c>
      <c r="I95" s="250">
        <v>45073028.399999999</v>
      </c>
      <c r="J95" s="250">
        <v>2000000</v>
      </c>
      <c r="K95" s="250">
        <v>47073028.399999999</v>
      </c>
      <c r="L95" s="250">
        <v>8000000</v>
      </c>
      <c r="M95" s="250">
        <v>55073028.399999999</v>
      </c>
      <c r="N95" s="274">
        <v>18000000</v>
      </c>
      <c r="O95" s="274">
        <v>73073028.400000006</v>
      </c>
      <c r="P95" s="243">
        <v>2694000</v>
      </c>
      <c r="Q95" s="283">
        <f>SUM(O95:P95)</f>
        <v>75767028.400000006</v>
      </c>
      <c r="R95" s="266"/>
      <c r="S95" s="266"/>
      <c r="T95" s="266"/>
    </row>
    <row r="98" spans="1:21" ht="20.25" x14ac:dyDescent="0.3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T98" s="286" t="s">
        <v>292</v>
      </c>
      <c r="U98" s="285"/>
    </row>
    <row r="99" spans="1:21" ht="20.25" x14ac:dyDescent="0.3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T99" s="285"/>
      <c r="U99" s="285"/>
    </row>
    <row r="100" spans="1:21" ht="20.25" x14ac:dyDescent="0.3">
      <c r="A100" s="285"/>
      <c r="B100" s="288" t="s">
        <v>296</v>
      </c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T100" s="287" t="s">
        <v>297</v>
      </c>
      <c r="U100" s="285"/>
    </row>
    <row r="101" spans="1:21" ht="20.25" x14ac:dyDescent="0.3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</row>
    <row r="102" spans="1:21" ht="20.25" x14ac:dyDescent="0.3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</row>
    <row r="103" spans="1:21" ht="20.25" x14ac:dyDescent="0.3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</row>
  </sheetData>
  <mergeCells count="13">
    <mergeCell ref="A2:T2"/>
    <mergeCell ref="G6:G8"/>
    <mergeCell ref="H6:H8"/>
    <mergeCell ref="I6:I8"/>
    <mergeCell ref="R6:R8"/>
    <mergeCell ref="S6:S8"/>
    <mergeCell ref="T6:T8"/>
    <mergeCell ref="A6:A8"/>
    <mergeCell ref="B6:B8"/>
    <mergeCell ref="C6:C8"/>
    <mergeCell ref="D6:D8"/>
    <mergeCell ref="E6:E8"/>
    <mergeCell ref="F6:F8"/>
  </mergeCells>
  <pageMargins left="0.31496062992125984" right="0.31496062992125984" top="0.74803149606299213" bottom="0.74803149606299213" header="0.31496062992125984" footer="0.31496062992125984"/>
  <pageSetup paperSize="9" scale="34" fitToHeight="0" orientation="landscape" verticalDpi="0" r:id="rId1"/>
  <ignoredErrors>
    <ignoredError sqref="M19 G28 Q95 M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06"/>
  <sheetViews>
    <sheetView topLeftCell="M88" zoomScale="75" zoomScaleNormal="75" workbookViewId="0">
      <selection activeCell="S98" sqref="S98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9" width="26.140625" customWidth="1"/>
    <col min="20" max="20" width="34.5703125" customWidth="1"/>
    <col min="21" max="21" width="17.85546875" customWidth="1"/>
    <col min="22" max="22" width="39.28515625" customWidth="1"/>
  </cols>
  <sheetData>
    <row r="3" spans="1:22" ht="20.25" customHeight="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U3" s="357"/>
      <c r="V3" s="291" t="s">
        <v>180</v>
      </c>
    </row>
    <row r="4" spans="1:22" ht="20.25" x14ac:dyDescent="0.3">
      <c r="A4" s="342" t="s">
        <v>295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</row>
    <row r="5" spans="1:22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</row>
    <row r="6" spans="1:22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2" x14ac:dyDescent="0.2">
      <c r="A7" s="335" t="s">
        <v>0</v>
      </c>
      <c r="B7" s="335" t="s">
        <v>1</v>
      </c>
      <c r="C7" s="338" t="s">
        <v>219</v>
      </c>
      <c r="D7" s="341">
        <v>45013</v>
      </c>
      <c r="E7" s="338" t="s">
        <v>181</v>
      </c>
      <c r="F7" s="341">
        <v>45028</v>
      </c>
      <c r="G7" s="338" t="s">
        <v>181</v>
      </c>
      <c r="H7" s="338" t="s">
        <v>294</v>
      </c>
      <c r="I7" s="338" t="s">
        <v>181</v>
      </c>
      <c r="J7" s="341">
        <v>45112</v>
      </c>
      <c r="K7" s="338" t="s">
        <v>181</v>
      </c>
      <c r="L7" s="341">
        <v>45142</v>
      </c>
      <c r="M7" s="338" t="s">
        <v>181</v>
      </c>
      <c r="N7" s="341">
        <v>45176</v>
      </c>
      <c r="O7" s="338" t="s">
        <v>181</v>
      </c>
      <c r="P7" s="341">
        <v>45203</v>
      </c>
      <c r="Q7" s="338" t="s">
        <v>181</v>
      </c>
      <c r="R7" s="345">
        <v>45265</v>
      </c>
      <c r="S7" s="348" t="s">
        <v>181</v>
      </c>
      <c r="T7" s="335" t="s">
        <v>3</v>
      </c>
      <c r="U7" s="335" t="s">
        <v>4</v>
      </c>
      <c r="V7" s="335" t="s">
        <v>5</v>
      </c>
    </row>
    <row r="8" spans="1:22" x14ac:dyDescent="0.2">
      <c r="A8" s="336"/>
      <c r="B8" s="336"/>
      <c r="C8" s="339"/>
      <c r="D8" s="343"/>
      <c r="E8" s="339"/>
      <c r="F8" s="343"/>
      <c r="G8" s="339"/>
      <c r="H8" s="339"/>
      <c r="I8" s="339"/>
      <c r="J8" s="343"/>
      <c r="K8" s="339"/>
      <c r="L8" s="343"/>
      <c r="M8" s="339"/>
      <c r="N8" s="343"/>
      <c r="O8" s="339"/>
      <c r="P8" s="343"/>
      <c r="Q8" s="339"/>
      <c r="R8" s="346"/>
      <c r="S8" s="349"/>
      <c r="T8" s="336"/>
      <c r="U8" s="336"/>
      <c r="V8" s="336"/>
    </row>
    <row r="9" spans="1:22" x14ac:dyDescent="0.2">
      <c r="A9" s="337"/>
      <c r="B9" s="337"/>
      <c r="C9" s="340"/>
      <c r="D9" s="344"/>
      <c r="E9" s="340"/>
      <c r="F9" s="344"/>
      <c r="G9" s="340"/>
      <c r="H9" s="340"/>
      <c r="I9" s="340"/>
      <c r="J9" s="344"/>
      <c r="K9" s="340"/>
      <c r="L9" s="344"/>
      <c r="M9" s="340"/>
      <c r="N9" s="344"/>
      <c r="O9" s="340"/>
      <c r="P9" s="344"/>
      <c r="Q9" s="340"/>
      <c r="R9" s="347"/>
      <c r="S9" s="350"/>
      <c r="T9" s="337"/>
      <c r="U9" s="337"/>
      <c r="V9" s="337"/>
    </row>
    <row r="10" spans="1:22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>
        <v>4</v>
      </c>
      <c r="U10" s="221">
        <v>5</v>
      </c>
      <c r="V10" s="221">
        <v>6</v>
      </c>
    </row>
    <row r="11" spans="1:22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5" t="s">
        <v>303</v>
      </c>
      <c r="U11" s="226" t="s">
        <v>20</v>
      </c>
      <c r="V11" s="221" t="s">
        <v>19</v>
      </c>
    </row>
    <row r="12" spans="1:22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5"/>
      <c r="U12" s="226"/>
      <c r="V12" s="221"/>
    </row>
    <row r="13" spans="1:22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5" t="s">
        <v>303</v>
      </c>
      <c r="U13" s="226" t="s">
        <v>20</v>
      </c>
      <c r="V13" s="230" t="s">
        <v>21</v>
      </c>
    </row>
    <row r="14" spans="1:22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5"/>
      <c r="U14" s="226"/>
      <c r="V14" s="230"/>
    </row>
    <row r="15" spans="1:22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5" t="s">
        <v>303</v>
      </c>
      <c r="U15" s="226" t="s">
        <v>20</v>
      </c>
      <c r="V15" s="230" t="s">
        <v>21</v>
      </c>
    </row>
    <row r="16" spans="1:22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5"/>
      <c r="U16" s="226"/>
      <c r="V16" s="230"/>
    </row>
    <row r="17" spans="1:22" ht="93.7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5" t="s">
        <v>303</v>
      </c>
      <c r="U17" s="226" t="s">
        <v>20</v>
      </c>
      <c r="V17" s="221" t="s">
        <v>113</v>
      </c>
    </row>
    <row r="18" spans="1:22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5"/>
      <c r="U18" s="226"/>
      <c r="V18" s="221"/>
    </row>
    <row r="19" spans="1:22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5"/>
      <c r="U19" s="226"/>
      <c r="V19" s="221"/>
    </row>
    <row r="20" spans="1:22" ht="93.7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84">
        <v>10000000</v>
      </c>
      <c r="S20" s="238">
        <f>SUM(Q20:R20)</f>
        <v>26210479</v>
      </c>
      <c r="T20" s="225" t="s">
        <v>303</v>
      </c>
      <c r="U20" s="226" t="s">
        <v>20</v>
      </c>
      <c r="V20" s="221" t="s">
        <v>291</v>
      </c>
    </row>
    <row r="21" spans="1:22" ht="93.7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25" t="s">
        <v>303</v>
      </c>
      <c r="U21" s="226" t="s">
        <v>20</v>
      </c>
      <c r="V21" s="221" t="s">
        <v>291</v>
      </c>
    </row>
    <row r="22" spans="1:22" ht="93.75" x14ac:dyDescent="0.2">
      <c r="A22" s="233" t="s">
        <v>302</v>
      </c>
      <c r="B22" s="276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295">
        <f>SUM(R20)</f>
        <v>10000000</v>
      </c>
      <c r="S22" s="239">
        <f>SUM(Q22+R20)</f>
        <v>16320870.560000001</v>
      </c>
      <c r="T22" s="225" t="s">
        <v>303</v>
      </c>
      <c r="U22" s="226" t="s">
        <v>20</v>
      </c>
      <c r="V22" s="221" t="s">
        <v>291</v>
      </c>
    </row>
    <row r="23" spans="1:22" ht="93.7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5" t="s">
        <v>303</v>
      </c>
      <c r="U23" s="226" t="s">
        <v>20</v>
      </c>
      <c r="V23" s="221" t="s">
        <v>113</v>
      </c>
    </row>
    <row r="24" spans="1:22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25" t="s">
        <v>303</v>
      </c>
      <c r="U24" s="226" t="s">
        <v>20</v>
      </c>
      <c r="V24" s="221" t="s">
        <v>278</v>
      </c>
    </row>
    <row r="25" spans="1:22" ht="150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25" t="s">
        <v>303</v>
      </c>
      <c r="U25" s="226" t="s">
        <v>156</v>
      </c>
      <c r="V25" s="221" t="s">
        <v>279</v>
      </c>
    </row>
    <row r="26" spans="1:22" ht="93.7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5" t="s">
        <v>12</v>
      </c>
      <c r="U26" s="226" t="s">
        <v>20</v>
      </c>
      <c r="V26" s="221" t="s">
        <v>113</v>
      </c>
    </row>
    <row r="27" spans="1:22" ht="93.7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5" t="s">
        <v>303</v>
      </c>
      <c r="U27" s="226" t="s">
        <v>20</v>
      </c>
      <c r="V27" s="221" t="s">
        <v>113</v>
      </c>
    </row>
    <row r="28" spans="1:22" ht="150" x14ac:dyDescent="0.2">
      <c r="A28" s="297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43">
        <v>1765152.74</v>
      </c>
      <c r="S28" s="244">
        <f>SUM(Q28:R28)</f>
        <v>17761307.140000001</v>
      </c>
      <c r="T28" s="225" t="s">
        <v>303</v>
      </c>
      <c r="U28" s="226" t="s">
        <v>20</v>
      </c>
      <c r="V28" s="221" t="s">
        <v>286</v>
      </c>
    </row>
    <row r="29" spans="1:22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25" t="s">
        <v>12</v>
      </c>
      <c r="U29" s="226" t="s">
        <v>20</v>
      </c>
      <c r="V29" s="221" t="s">
        <v>280</v>
      </c>
    </row>
    <row r="30" spans="1:22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25" t="s">
        <v>303</v>
      </c>
      <c r="U30" s="226" t="s">
        <v>20</v>
      </c>
      <c r="V30" s="221" t="s">
        <v>290</v>
      </c>
    </row>
    <row r="31" spans="1:22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25" t="s">
        <v>12</v>
      </c>
      <c r="U31" s="226" t="s">
        <v>156</v>
      </c>
      <c r="V31" s="221" t="s">
        <v>290</v>
      </c>
    </row>
    <row r="32" spans="1:22" ht="93.7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5" t="s">
        <v>303</v>
      </c>
      <c r="U32" s="226" t="s">
        <v>20</v>
      </c>
      <c r="V32" s="221" t="s">
        <v>113</v>
      </c>
    </row>
    <row r="33" spans="1:22" ht="93.7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5" t="s">
        <v>303</v>
      </c>
      <c r="U33" s="226" t="s">
        <v>20</v>
      </c>
      <c r="V33" s="221" t="s">
        <v>113</v>
      </c>
    </row>
    <row r="34" spans="1:22" ht="93.7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5" t="s">
        <v>303</v>
      </c>
      <c r="U34" s="226" t="s">
        <v>20</v>
      </c>
      <c r="V34" s="221" t="s">
        <v>113</v>
      </c>
    </row>
    <row r="35" spans="1:22" ht="93.7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5" t="s">
        <v>303</v>
      </c>
      <c r="U35" s="226" t="s">
        <v>20</v>
      </c>
      <c r="V35" s="221" t="s">
        <v>113</v>
      </c>
    </row>
    <row r="36" spans="1:22" ht="93.7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5" t="s">
        <v>303</v>
      </c>
      <c r="U36" s="226" t="s">
        <v>20</v>
      </c>
      <c r="V36" s="221" t="s">
        <v>113</v>
      </c>
    </row>
    <row r="37" spans="1:22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25" t="s">
        <v>303</v>
      </c>
      <c r="U37" s="226" t="s">
        <v>20</v>
      </c>
      <c r="V37" s="221" t="s">
        <v>281</v>
      </c>
    </row>
    <row r="38" spans="1:22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25" t="s">
        <v>303</v>
      </c>
      <c r="U38" s="226" t="s">
        <v>20</v>
      </c>
      <c r="V38" s="221" t="s">
        <v>282</v>
      </c>
    </row>
    <row r="39" spans="1:22" ht="187.5" x14ac:dyDescent="0.2">
      <c r="A39" s="241" t="s">
        <v>82</v>
      </c>
      <c r="B39" s="234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43">
        <v>-320000.67</v>
      </c>
      <c r="S39" s="243">
        <f>SUM(Q39:R39)</f>
        <v>761256.33000000007</v>
      </c>
      <c r="T39" s="225" t="s">
        <v>12</v>
      </c>
      <c r="U39" s="226" t="s">
        <v>20</v>
      </c>
      <c r="V39" s="221" t="s">
        <v>283</v>
      </c>
    </row>
    <row r="40" spans="1:22" ht="187.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25" t="s">
        <v>303</v>
      </c>
      <c r="U40" s="226" t="s">
        <v>20</v>
      </c>
      <c r="V40" s="221" t="s">
        <v>284</v>
      </c>
    </row>
    <row r="41" spans="1:22" ht="93.7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5" t="s">
        <v>12</v>
      </c>
      <c r="U41" s="226" t="s">
        <v>20</v>
      </c>
      <c r="V41" s="221" t="s">
        <v>113</v>
      </c>
    </row>
    <row r="42" spans="1:22" ht="93.7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5" t="s">
        <v>303</v>
      </c>
      <c r="U42" s="226" t="s">
        <v>20</v>
      </c>
      <c r="V42" s="221" t="s">
        <v>113</v>
      </c>
    </row>
    <row r="43" spans="1:22" ht="93.7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5" t="s">
        <v>303</v>
      </c>
      <c r="U43" s="226" t="s">
        <v>20</v>
      </c>
      <c r="V43" s="221" t="s">
        <v>113</v>
      </c>
    </row>
    <row r="44" spans="1:22" ht="93.7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5" t="s">
        <v>12</v>
      </c>
      <c r="U44" s="226" t="s">
        <v>20</v>
      </c>
      <c r="V44" s="221" t="s">
        <v>113</v>
      </c>
    </row>
    <row r="45" spans="1:22" ht="93.7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5" t="s">
        <v>303</v>
      </c>
      <c r="U45" s="226" t="s">
        <v>20</v>
      </c>
      <c r="V45" s="221" t="s">
        <v>113</v>
      </c>
    </row>
    <row r="46" spans="1:22" ht="93.7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5" t="s">
        <v>303</v>
      </c>
      <c r="U46" s="226" t="s">
        <v>20</v>
      </c>
      <c r="V46" s="221" t="s">
        <v>113</v>
      </c>
    </row>
    <row r="47" spans="1:22" ht="93.7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5" t="s">
        <v>303</v>
      </c>
      <c r="U47" s="226" t="s">
        <v>20</v>
      </c>
      <c r="V47" s="221" t="s">
        <v>113</v>
      </c>
    </row>
    <row r="48" spans="1:22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243">
        <f>SUM(R22:R47)</f>
        <v>11445152.07</v>
      </c>
      <c r="S48" s="281">
        <f>SUM(Q48:R48)</f>
        <v>87212180.469999999</v>
      </c>
      <c r="U48" s="226"/>
      <c r="V48" s="221"/>
    </row>
    <row r="49" spans="1:22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5"/>
      <c r="U49" s="226"/>
      <c r="V49" s="221"/>
    </row>
    <row r="50" spans="1:22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5" t="s">
        <v>303</v>
      </c>
      <c r="U50" s="226" t="s">
        <v>20</v>
      </c>
      <c r="V50" s="221" t="s">
        <v>114</v>
      </c>
    </row>
    <row r="51" spans="1:22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5" t="s">
        <v>303</v>
      </c>
      <c r="U51" s="226" t="s">
        <v>20</v>
      </c>
      <c r="V51" s="221" t="s">
        <v>114</v>
      </c>
    </row>
    <row r="52" spans="1:22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5" t="s">
        <v>303</v>
      </c>
      <c r="U52" s="226" t="s">
        <v>20</v>
      </c>
      <c r="V52" s="221" t="s">
        <v>114</v>
      </c>
    </row>
    <row r="53" spans="1:22" ht="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5" t="s">
        <v>303</v>
      </c>
      <c r="U53" s="226" t="s">
        <v>20</v>
      </c>
      <c r="V53" s="221" t="s">
        <v>114</v>
      </c>
    </row>
    <row r="54" spans="1:22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5" t="s">
        <v>303</v>
      </c>
      <c r="U54" s="226" t="s">
        <v>20</v>
      </c>
      <c r="V54" s="221" t="s">
        <v>114</v>
      </c>
    </row>
    <row r="55" spans="1:22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5" t="s">
        <v>303</v>
      </c>
      <c r="U55" s="226" t="s">
        <v>20</v>
      </c>
      <c r="V55" s="221" t="s">
        <v>114</v>
      </c>
    </row>
    <row r="56" spans="1:22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5" t="s">
        <v>303</v>
      </c>
      <c r="U56" s="226" t="s">
        <v>20</v>
      </c>
      <c r="V56" s="221" t="s">
        <v>114</v>
      </c>
    </row>
    <row r="57" spans="1:22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5" t="s">
        <v>303</v>
      </c>
      <c r="U57" s="226" t="s">
        <v>20</v>
      </c>
      <c r="V57" s="221" t="s">
        <v>114</v>
      </c>
    </row>
    <row r="58" spans="1:22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5" t="s">
        <v>303</v>
      </c>
      <c r="U58" s="226" t="s">
        <v>20</v>
      </c>
      <c r="V58" s="221" t="s">
        <v>114</v>
      </c>
    </row>
    <row r="59" spans="1:22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5" t="s">
        <v>303</v>
      </c>
      <c r="U59" s="226" t="s">
        <v>20</v>
      </c>
      <c r="V59" s="221" t="s">
        <v>114</v>
      </c>
    </row>
    <row r="60" spans="1:22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5" t="s">
        <v>303</v>
      </c>
      <c r="U60" s="226" t="s">
        <v>20</v>
      </c>
      <c r="V60" s="221" t="s">
        <v>114</v>
      </c>
    </row>
    <row r="61" spans="1:22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5" t="s">
        <v>303</v>
      </c>
      <c r="U61" s="226" t="s">
        <v>20</v>
      </c>
      <c r="V61" s="221" t="s">
        <v>114</v>
      </c>
    </row>
    <row r="62" spans="1:22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5" t="s">
        <v>303</v>
      </c>
      <c r="U62" s="226" t="s">
        <v>20</v>
      </c>
      <c r="V62" s="221" t="s">
        <v>114</v>
      </c>
    </row>
    <row r="63" spans="1:22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5"/>
      <c r="U63" s="226"/>
      <c r="V63" s="221"/>
    </row>
    <row r="64" spans="1:22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5"/>
      <c r="U64" s="226"/>
      <c r="V64" s="221"/>
    </row>
    <row r="65" spans="1:22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5" t="s">
        <v>303</v>
      </c>
      <c r="U65" s="226" t="s">
        <v>20</v>
      </c>
      <c r="V65" s="221" t="s">
        <v>285</v>
      </c>
    </row>
    <row r="66" spans="1:22" ht="168.7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5" t="s">
        <v>12</v>
      </c>
      <c r="U66" s="226" t="s">
        <v>20</v>
      </c>
      <c r="V66" s="221" t="s">
        <v>285</v>
      </c>
    </row>
    <row r="67" spans="1:22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5" t="s">
        <v>303</v>
      </c>
      <c r="U67" s="226" t="s">
        <v>20</v>
      </c>
      <c r="V67" s="221" t="s">
        <v>285</v>
      </c>
    </row>
    <row r="68" spans="1:22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5" t="s">
        <v>303</v>
      </c>
      <c r="U68" s="226" t="s">
        <v>20</v>
      </c>
      <c r="V68" s="221" t="s">
        <v>285</v>
      </c>
    </row>
    <row r="69" spans="1:22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5" t="s">
        <v>12</v>
      </c>
      <c r="U69" s="226" t="s">
        <v>20</v>
      </c>
      <c r="V69" s="221" t="s">
        <v>285</v>
      </c>
    </row>
    <row r="70" spans="1:22" ht="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5" t="s">
        <v>303</v>
      </c>
      <c r="U70" s="226" t="s">
        <v>20</v>
      </c>
      <c r="V70" s="221" t="s">
        <v>115</v>
      </c>
    </row>
    <row r="71" spans="1:22" ht="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5" t="s">
        <v>303</v>
      </c>
      <c r="U71" s="226" t="s">
        <v>20</v>
      </c>
      <c r="V71" s="221" t="s">
        <v>115</v>
      </c>
    </row>
    <row r="72" spans="1:22" ht="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5" t="s">
        <v>12</v>
      </c>
      <c r="U72" s="226" t="s">
        <v>20</v>
      </c>
      <c r="V72" s="221" t="s">
        <v>115</v>
      </c>
    </row>
    <row r="73" spans="1:22" ht="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5" t="s">
        <v>303</v>
      </c>
      <c r="U73" s="226" t="s">
        <v>20</v>
      </c>
      <c r="V73" s="221" t="s">
        <v>115</v>
      </c>
    </row>
    <row r="74" spans="1:22" ht="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5" t="s">
        <v>303</v>
      </c>
      <c r="U74" s="226" t="s">
        <v>20</v>
      </c>
      <c r="V74" s="221" t="s">
        <v>115</v>
      </c>
    </row>
    <row r="75" spans="1:22" ht="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5" t="s">
        <v>12</v>
      </c>
      <c r="U75" s="226" t="s">
        <v>20</v>
      </c>
      <c r="V75" s="221" t="s">
        <v>115</v>
      </c>
    </row>
    <row r="76" spans="1:22" ht="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5" t="s">
        <v>303</v>
      </c>
      <c r="U76" s="226" t="s">
        <v>20</v>
      </c>
      <c r="V76" s="221" t="s">
        <v>115</v>
      </c>
    </row>
    <row r="77" spans="1:22" ht="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5" t="s">
        <v>303</v>
      </c>
      <c r="U77" s="226" t="s">
        <v>20</v>
      </c>
      <c r="V77" s="221" t="s">
        <v>115</v>
      </c>
    </row>
    <row r="78" spans="1:22" ht="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5" t="s">
        <v>303</v>
      </c>
      <c r="U78" s="226" t="s">
        <v>20</v>
      </c>
      <c r="V78" s="221" t="s">
        <v>115</v>
      </c>
    </row>
    <row r="79" spans="1:22" ht="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5" t="s">
        <v>303</v>
      </c>
      <c r="U79" s="226" t="s">
        <v>20</v>
      </c>
      <c r="V79" s="221" t="s">
        <v>115</v>
      </c>
    </row>
    <row r="80" spans="1:22" ht="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5" t="s">
        <v>303</v>
      </c>
      <c r="U80" s="226" t="s">
        <v>20</v>
      </c>
      <c r="V80" s="221" t="s">
        <v>115</v>
      </c>
    </row>
    <row r="81" spans="1:22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57"/>
      <c r="U81" s="226"/>
      <c r="V81" s="221"/>
    </row>
    <row r="82" spans="1:22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57"/>
      <c r="U82" s="226"/>
      <c r="V82" s="221"/>
    </row>
    <row r="83" spans="1:22" ht="112.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5" t="s">
        <v>303</v>
      </c>
      <c r="U83" s="226" t="s">
        <v>156</v>
      </c>
      <c r="V83" s="221" t="s">
        <v>157</v>
      </c>
    </row>
    <row r="84" spans="1:22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5"/>
      <c r="U84" s="226"/>
      <c r="V84" s="221"/>
    </row>
    <row r="85" spans="1:22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5"/>
      <c r="U85" s="226"/>
      <c r="V85" s="221"/>
    </row>
    <row r="86" spans="1:22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5" t="s">
        <v>303</v>
      </c>
      <c r="U86" s="226" t="s">
        <v>20</v>
      </c>
      <c r="V86" s="221" t="s">
        <v>24</v>
      </c>
    </row>
    <row r="87" spans="1:22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5" t="s">
        <v>303</v>
      </c>
      <c r="U87" s="226" t="s">
        <v>20</v>
      </c>
      <c r="V87" s="221" t="s">
        <v>24</v>
      </c>
    </row>
    <row r="88" spans="1:22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57"/>
      <c r="U88" s="259"/>
      <c r="V88" s="227"/>
    </row>
    <row r="89" spans="1:22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57"/>
      <c r="U89" s="259"/>
      <c r="V89" s="227"/>
    </row>
    <row r="90" spans="1:22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5" t="s">
        <v>303</v>
      </c>
      <c r="U90" s="226" t="s">
        <v>20</v>
      </c>
      <c r="V90" s="230" t="s">
        <v>27</v>
      </c>
    </row>
    <row r="91" spans="1:22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5" t="s">
        <v>303</v>
      </c>
      <c r="U91" s="226" t="s">
        <v>20</v>
      </c>
      <c r="V91" s="230" t="s">
        <v>27</v>
      </c>
    </row>
    <row r="92" spans="1:22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5"/>
      <c r="U92" s="226"/>
      <c r="V92" s="230"/>
    </row>
    <row r="93" spans="1:22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5"/>
      <c r="U93" s="226"/>
      <c r="V93" s="230"/>
    </row>
    <row r="94" spans="1:22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64" t="s">
        <v>303</v>
      </c>
      <c r="U94" s="260" t="s">
        <v>20</v>
      </c>
      <c r="V94" s="260" t="s">
        <v>21</v>
      </c>
    </row>
    <row r="95" spans="1:22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64"/>
      <c r="U95" s="260"/>
      <c r="V95" s="260"/>
    </row>
    <row r="96" spans="1:22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43">
        <v>11445152.07</v>
      </c>
      <c r="S96" s="302">
        <v>87212180.469999999</v>
      </c>
      <c r="T96" s="266"/>
      <c r="U96" s="266"/>
      <c r="V96" s="266"/>
    </row>
    <row r="98" spans="2:22" x14ac:dyDescent="0.2">
      <c r="Q98" s="362"/>
    </row>
    <row r="100" spans="2:22" ht="18.75" x14ac:dyDescent="0.3">
      <c r="V100" s="361" t="s">
        <v>308</v>
      </c>
    </row>
    <row r="106" spans="2:22" ht="18.75" x14ac:dyDescent="0.3">
      <c r="B106" s="94" t="s">
        <v>306</v>
      </c>
      <c r="V106" s="94" t="s">
        <v>307</v>
      </c>
    </row>
  </sheetData>
  <mergeCells count="23">
    <mergeCell ref="S7:S9"/>
    <mergeCell ref="T7:T9"/>
    <mergeCell ref="U7:U9"/>
    <mergeCell ref="V7:V9"/>
    <mergeCell ref="A4:T4"/>
    <mergeCell ref="M7:M9"/>
    <mergeCell ref="N7:N9"/>
    <mergeCell ref="O7:O9"/>
    <mergeCell ref="P7:P9"/>
    <mergeCell ref="Q7:Q9"/>
    <mergeCell ref="R7:R9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landscape" verticalDpi="0" r:id="rId1"/>
  <ignoredErrors>
    <ignoredError sqref="R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20.03.2023</vt:lpstr>
      <vt:lpstr>28.03.2023.</vt:lpstr>
      <vt:lpstr>12.04.2023</vt:lpstr>
      <vt:lpstr>07.06.2023</vt:lpstr>
      <vt:lpstr>05.07.2023</vt:lpstr>
      <vt:lpstr>04.08.2023</vt:lpstr>
      <vt:lpstr>07.09.2023</vt:lpstr>
      <vt:lpstr>04.10.2023</vt:lpstr>
      <vt:lpstr>05.12.2023.</vt:lpstr>
      <vt:lpstr>Лист3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2023-12-07T10:49:57Z</cp:lastPrinted>
  <dcterms:created xsi:type="dcterms:W3CDTF">2021-11-10T12:11:01Z</dcterms:created>
  <dcterms:modified xsi:type="dcterms:W3CDTF">2023-12-07T10:54:32Z</dcterms:modified>
</cp:coreProperties>
</file>