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2024_\"/>
    </mc:Choice>
  </mc:AlternateContent>
  <bookViews>
    <workbookView xWindow="0" yWindow="0" windowWidth="22500" windowHeight="9048" firstSheet="1" activeTab="1"/>
  </bookViews>
  <sheets>
    <sheet name="додаток1" sheetId="17" state="hidden" r:id="rId1"/>
    <sheet name="додаток 1" sheetId="19" r:id="rId2"/>
    <sheet name="додаток_2" sheetId="2" r:id="rId3"/>
    <sheet name="додаток 3" sheetId="20" r:id="rId4"/>
    <sheet name="додаток 4" sheetId="4" state="hidden" r:id="rId5"/>
    <sheet name="додаток_4" sheetId="18" r:id="rId6"/>
    <sheet name="Лист1" sheetId="21" state="hidden" r:id="rId7"/>
  </sheets>
  <definedNames>
    <definedName name="_xlnm.Print_Area" localSheetId="2">додаток_2!$A$1:$P$112</definedName>
  </definedNames>
  <calcPr calcId="162913"/>
</workbook>
</file>

<file path=xl/calcChain.xml><?xml version="1.0" encoding="utf-8"?>
<calcChain xmlns="http://schemas.openxmlformats.org/spreadsheetml/2006/main">
  <c r="E62" i="2" l="1"/>
  <c r="E63" i="2"/>
  <c r="E66" i="2"/>
  <c r="E67" i="2"/>
  <c r="E73" i="2"/>
  <c r="E91" i="2"/>
  <c r="P91" i="2"/>
  <c r="E85" i="2"/>
  <c r="E87" i="2"/>
  <c r="G26" i="19"/>
  <c r="F26" i="19"/>
  <c r="E26" i="19"/>
  <c r="G19" i="19"/>
  <c r="F19" i="19"/>
  <c r="E19" i="19"/>
  <c r="E82" i="20"/>
  <c r="G25" i="19"/>
  <c r="G30" i="19"/>
  <c r="F25" i="19"/>
  <c r="F30" i="19"/>
  <c r="E25" i="19"/>
  <c r="E30" i="19"/>
  <c r="D28" i="19"/>
  <c r="D27" i="19"/>
  <c r="D26" i="19"/>
  <c r="D25" i="19"/>
  <c r="D30" i="19"/>
  <c r="G18" i="19"/>
  <c r="G23" i="19"/>
  <c r="F18" i="19"/>
  <c r="F23" i="19"/>
  <c r="E18" i="19"/>
  <c r="E23" i="19"/>
  <c r="D4" i="20"/>
  <c r="D3" i="20"/>
  <c r="D2" i="20"/>
  <c r="H87" i="2"/>
  <c r="H63" i="2"/>
  <c r="F72" i="2"/>
  <c r="E43" i="2"/>
  <c r="J43" i="2"/>
  <c r="P43" i="2"/>
  <c r="F44" i="2"/>
  <c r="E44" i="2"/>
  <c r="P44" i="2"/>
  <c r="P45" i="2"/>
  <c r="E47" i="2"/>
  <c r="P47" i="2"/>
  <c r="E48" i="2"/>
  <c r="K48" i="2"/>
  <c r="J48" i="2"/>
  <c r="P48" i="2"/>
  <c r="E49" i="2"/>
  <c r="K49" i="2"/>
  <c r="J49" i="2"/>
  <c r="P49" i="2"/>
  <c r="D2" i="19"/>
  <c r="J74" i="18"/>
  <c r="I64" i="4"/>
  <c r="O95" i="2"/>
  <c r="I61" i="4"/>
  <c r="I60" i="4"/>
  <c r="J86" i="18"/>
  <c r="E69" i="2"/>
  <c r="E71" i="2"/>
  <c r="P71" i="2"/>
  <c r="K86" i="2"/>
  <c r="J86" i="2"/>
  <c r="E22" i="2"/>
  <c r="I30" i="4"/>
  <c r="F95" i="17"/>
  <c r="D95" i="17"/>
  <c r="L74" i="2"/>
  <c r="L60" i="2"/>
  <c r="L59" i="2"/>
  <c r="J74" i="2"/>
  <c r="K100" i="2"/>
  <c r="J100" i="2"/>
  <c r="E99" i="2"/>
  <c r="E86" i="2"/>
  <c r="E88" i="17"/>
  <c r="E36" i="17"/>
  <c r="D38" i="17"/>
  <c r="J42" i="18"/>
  <c r="E81" i="2"/>
  <c r="P81" i="2"/>
  <c r="I76" i="18"/>
  <c r="H76" i="18"/>
  <c r="I17" i="4"/>
  <c r="J48" i="18"/>
  <c r="J49" i="18"/>
  <c r="H49" i="18"/>
  <c r="J61" i="18"/>
  <c r="H61" i="18"/>
  <c r="E17" i="2"/>
  <c r="E32" i="18"/>
  <c r="H66" i="18"/>
  <c r="H65" i="18"/>
  <c r="J62" i="18"/>
  <c r="H62" i="18"/>
  <c r="J64" i="18"/>
  <c r="H45" i="18"/>
  <c r="O46" i="2"/>
  <c r="K46" i="2"/>
  <c r="J46" i="2"/>
  <c r="P46" i="2"/>
  <c r="E32" i="17"/>
  <c r="E70" i="2"/>
  <c r="P67" i="2"/>
  <c r="E63" i="20"/>
  <c r="F58" i="2"/>
  <c r="E63" i="17"/>
  <c r="D67" i="17"/>
  <c r="D64" i="17"/>
  <c r="D62" i="17"/>
  <c r="D49" i="17"/>
  <c r="D104" i="17"/>
  <c r="D102" i="17"/>
  <c r="E102" i="17"/>
  <c r="D114" i="17"/>
  <c r="E92" i="2"/>
  <c r="J36" i="18"/>
  <c r="F2" i="4"/>
  <c r="J63" i="18"/>
  <c r="O63" i="2"/>
  <c r="H63" i="18"/>
  <c r="J60" i="18"/>
  <c r="H60" i="18"/>
  <c r="J59" i="18"/>
  <c r="D37" i="17"/>
  <c r="J22" i="18"/>
  <c r="H22" i="18"/>
  <c r="E36" i="2"/>
  <c r="I35" i="18"/>
  <c r="K22" i="2"/>
  <c r="J22" i="2"/>
  <c r="P22" i="2"/>
  <c r="K4" i="2"/>
  <c r="D3" i="19"/>
  <c r="D4" i="19"/>
  <c r="N16" i="2"/>
  <c r="N15" i="2"/>
  <c r="M16" i="2"/>
  <c r="M15" i="2"/>
  <c r="L16" i="2"/>
  <c r="L15" i="2"/>
  <c r="I16" i="2"/>
  <c r="I15" i="2"/>
  <c r="H16" i="2"/>
  <c r="H15" i="2"/>
  <c r="G16" i="2"/>
  <c r="G15" i="2"/>
  <c r="I39" i="4"/>
  <c r="K50" i="2"/>
  <c r="J50" i="2"/>
  <c r="K85" i="2"/>
  <c r="J85" i="2"/>
  <c r="P85" i="2"/>
  <c r="F65" i="2"/>
  <c r="E65" i="2"/>
  <c r="K31" i="2"/>
  <c r="J31" i="2"/>
  <c r="J81" i="18"/>
  <c r="H81" i="18"/>
  <c r="K2" i="2"/>
  <c r="E73" i="20"/>
  <c r="E72" i="20"/>
  <c r="H4" i="18"/>
  <c r="H2" i="18"/>
  <c r="E27" i="2"/>
  <c r="I26" i="18"/>
  <c r="H26" i="18"/>
  <c r="H51" i="18"/>
  <c r="E20" i="20"/>
  <c r="I71" i="18"/>
  <c r="H71" i="18"/>
  <c r="H70" i="18"/>
  <c r="I43" i="18"/>
  <c r="E50" i="2"/>
  <c r="P50" i="2"/>
  <c r="J52" i="18"/>
  <c r="K52" i="18"/>
  <c r="K52" i="2"/>
  <c r="J52" i="2"/>
  <c r="E52" i="2"/>
  <c r="I52" i="18"/>
  <c r="H52" i="18"/>
  <c r="J73" i="2"/>
  <c r="P73" i="2"/>
  <c r="J72" i="2"/>
  <c r="K73" i="2"/>
  <c r="K72" i="2"/>
  <c r="G72" i="2"/>
  <c r="O69" i="2"/>
  <c r="I77" i="18"/>
  <c r="H77" i="18"/>
  <c r="J50" i="18"/>
  <c r="K50" i="18"/>
  <c r="E80" i="2"/>
  <c r="I75" i="18"/>
  <c r="E36" i="20"/>
  <c r="N60" i="2"/>
  <c r="N59" i="2"/>
  <c r="M60" i="2"/>
  <c r="M59" i="2"/>
  <c r="E84" i="2"/>
  <c r="P84" i="2"/>
  <c r="K51" i="2"/>
  <c r="J51" i="2"/>
  <c r="I48" i="18"/>
  <c r="O42" i="2"/>
  <c r="K42" i="2"/>
  <c r="J42" i="2"/>
  <c r="P42" i="2"/>
  <c r="E100" i="2"/>
  <c r="E35" i="2"/>
  <c r="P35" i="2"/>
  <c r="O55" i="2"/>
  <c r="K55" i="2"/>
  <c r="J55" i="2"/>
  <c r="P55" i="2"/>
  <c r="E70" i="20"/>
  <c r="E69" i="20"/>
  <c r="F113" i="17"/>
  <c r="G113" i="17"/>
  <c r="G94" i="17"/>
  <c r="G64" i="2"/>
  <c r="E44" i="20"/>
  <c r="E49" i="20"/>
  <c r="H69" i="18"/>
  <c r="J72" i="18"/>
  <c r="H72" i="18"/>
  <c r="I83" i="18"/>
  <c r="H83" i="18"/>
  <c r="J79" i="18"/>
  <c r="H79" i="18"/>
  <c r="H24" i="18"/>
  <c r="F84" i="17"/>
  <c r="F83" i="17"/>
  <c r="E16" i="17"/>
  <c r="D16" i="17"/>
  <c r="I47" i="4"/>
  <c r="E79" i="2"/>
  <c r="I73" i="18"/>
  <c r="H73" i="18"/>
  <c r="E26" i="20"/>
  <c r="K70" i="2"/>
  <c r="J70" i="2"/>
  <c r="J69" i="2"/>
  <c r="P69" i="2"/>
  <c r="K87" i="2"/>
  <c r="J87" i="2"/>
  <c r="P87" i="2"/>
  <c r="B23" i="20"/>
  <c r="A23" i="20"/>
  <c r="E19" i="20"/>
  <c r="A17" i="20"/>
  <c r="B17" i="20"/>
  <c r="K34" i="2"/>
  <c r="J34" i="2"/>
  <c r="F64" i="2"/>
  <c r="D68" i="17"/>
  <c r="F61" i="17"/>
  <c r="E27" i="17"/>
  <c r="D27" i="17"/>
  <c r="K99" i="2"/>
  <c r="J99" i="2"/>
  <c r="E51" i="2"/>
  <c r="O41" i="2"/>
  <c r="K41" i="2"/>
  <c r="J41" i="2"/>
  <c r="P41" i="2"/>
  <c r="D99" i="17"/>
  <c r="K66" i="2"/>
  <c r="J66" i="2"/>
  <c r="P66" i="2"/>
  <c r="D89" i="17"/>
  <c r="E86" i="17"/>
  <c r="D74" i="17"/>
  <c r="E24" i="17"/>
  <c r="D25" i="17"/>
  <c r="D18" i="17"/>
  <c r="D19" i="17"/>
  <c r="D20" i="17"/>
  <c r="E21" i="17"/>
  <c r="D21" i="17"/>
  <c r="D22" i="17"/>
  <c r="F24" i="17"/>
  <c r="G24" i="17"/>
  <c r="D26" i="17"/>
  <c r="D24" i="17"/>
  <c r="D28" i="17"/>
  <c r="E29" i="17"/>
  <c r="F29" i="17"/>
  <c r="G29" i="17"/>
  <c r="D30" i="17"/>
  <c r="D29" i="17"/>
  <c r="F32" i="17"/>
  <c r="D32" i="17"/>
  <c r="G32" i="17"/>
  <c r="D33" i="17"/>
  <c r="E34" i="17"/>
  <c r="E31" i="17"/>
  <c r="D31" i="17"/>
  <c r="F34" i="17"/>
  <c r="G34" i="17"/>
  <c r="D35" i="17"/>
  <c r="D34" i="17"/>
  <c r="D36" i="17"/>
  <c r="E40" i="17"/>
  <c r="F40" i="17"/>
  <c r="D40" i="17"/>
  <c r="G40" i="17"/>
  <c r="D41" i="17"/>
  <c r="D42" i="17"/>
  <c r="D43" i="17"/>
  <c r="D44" i="17"/>
  <c r="D45" i="17"/>
  <c r="D46" i="17"/>
  <c r="D47" i="17"/>
  <c r="D48" i="17"/>
  <c r="D50" i="17"/>
  <c r="E51" i="17"/>
  <c r="D51" i="17"/>
  <c r="D52" i="17"/>
  <c r="E53" i="17"/>
  <c r="E39" i="17"/>
  <c r="D39" i="17"/>
  <c r="F53" i="17"/>
  <c r="D53" i="17"/>
  <c r="G53" i="17"/>
  <c r="D54" i="17"/>
  <c r="D55" i="17"/>
  <c r="D56" i="17"/>
  <c r="E58" i="17"/>
  <c r="E57" i="17"/>
  <c r="F58" i="17"/>
  <c r="F57" i="17"/>
  <c r="F14" i="17"/>
  <c r="D59" i="17"/>
  <c r="E61" i="17"/>
  <c r="D61" i="17"/>
  <c r="D65" i="17"/>
  <c r="D66" i="17"/>
  <c r="E70" i="17"/>
  <c r="D71" i="17"/>
  <c r="D72" i="17"/>
  <c r="D73" i="17"/>
  <c r="E75" i="17"/>
  <c r="D75" i="17"/>
  <c r="D76" i="17"/>
  <c r="D77" i="17"/>
  <c r="E79" i="17"/>
  <c r="E78" i="17"/>
  <c r="F79" i="17"/>
  <c r="F78" i="17"/>
  <c r="F60" i="17"/>
  <c r="D80" i="17"/>
  <c r="D81" i="17"/>
  <c r="D82" i="17"/>
  <c r="E84" i="17"/>
  <c r="E83" i="17"/>
  <c r="D83" i="17"/>
  <c r="G84" i="17"/>
  <c r="G83" i="17"/>
  <c r="G60" i="17"/>
  <c r="F91" i="17"/>
  <c r="D86" i="17"/>
  <c r="D92" i="17"/>
  <c r="G92" i="17"/>
  <c r="G91" i="17"/>
  <c r="G93" i="17"/>
  <c r="D98" i="17"/>
  <c r="D100" i="17"/>
  <c r="D101" i="17"/>
  <c r="D103" i="17"/>
  <c r="D106" i="17"/>
  <c r="D108" i="17"/>
  <c r="D109" i="17"/>
  <c r="D110" i="17"/>
  <c r="D111" i="17"/>
  <c r="E30" i="2"/>
  <c r="P30" i="2"/>
  <c r="I29" i="18"/>
  <c r="H29" i="18"/>
  <c r="F78" i="2"/>
  <c r="E78" i="2"/>
  <c r="P78" i="2"/>
  <c r="F77" i="2"/>
  <c r="E77" i="2"/>
  <c r="P77" i="2"/>
  <c r="K36" i="2"/>
  <c r="J36" i="2"/>
  <c r="P36" i="2"/>
  <c r="D21" i="19"/>
  <c r="E82" i="2"/>
  <c r="P82" i="2"/>
  <c r="E33" i="2"/>
  <c r="P33" i="2"/>
  <c r="F74" i="2"/>
  <c r="E42" i="18"/>
  <c r="E16" i="20"/>
  <c r="E48" i="20"/>
  <c r="E47" i="20"/>
  <c r="E31" i="18"/>
  <c r="I74" i="2"/>
  <c r="E74" i="2"/>
  <c r="P74" i="2"/>
  <c r="H74" i="2"/>
  <c r="H60" i="2"/>
  <c r="H59" i="2"/>
  <c r="G74" i="2"/>
  <c r="G60" i="2"/>
  <c r="G59" i="2"/>
  <c r="E75" i="2"/>
  <c r="P75" i="2"/>
  <c r="E29" i="2"/>
  <c r="I28" i="18"/>
  <c r="H28" i="18"/>
  <c r="H31" i="18"/>
  <c r="O97" i="2"/>
  <c r="K97" i="2"/>
  <c r="J97" i="2"/>
  <c r="E61" i="2"/>
  <c r="E68" i="2"/>
  <c r="P68" i="2"/>
  <c r="I47" i="18"/>
  <c r="H47" i="18"/>
  <c r="C63" i="20"/>
  <c r="C82" i="20"/>
  <c r="E57" i="20"/>
  <c r="F57" i="2"/>
  <c r="O96" i="2"/>
  <c r="J87" i="18"/>
  <c r="H87" i="18"/>
  <c r="I69" i="2"/>
  <c r="I60" i="2"/>
  <c r="I59" i="2"/>
  <c r="E23" i="2"/>
  <c r="P23" i="2"/>
  <c r="E90" i="2"/>
  <c r="P90" i="2"/>
  <c r="E94" i="2"/>
  <c r="P94" i="2"/>
  <c r="E89" i="2"/>
  <c r="I82" i="18"/>
  <c r="H82" i="18"/>
  <c r="P89" i="2"/>
  <c r="E20" i="2"/>
  <c r="P20" i="2"/>
  <c r="K17" i="2"/>
  <c r="J17" i="2"/>
  <c r="K61" i="2"/>
  <c r="J61" i="2"/>
  <c r="P61" i="2"/>
  <c r="O103" i="2"/>
  <c r="K103" i="2"/>
  <c r="I72" i="4"/>
  <c r="I71" i="4"/>
  <c r="K92" i="2"/>
  <c r="J92" i="2"/>
  <c r="P92" i="2"/>
  <c r="O98" i="2"/>
  <c r="K98" i="2"/>
  <c r="J98" i="2"/>
  <c r="P98" i="2"/>
  <c r="P104" i="2"/>
  <c r="J40" i="2"/>
  <c r="J40" i="18"/>
  <c r="E18" i="18"/>
  <c r="J53" i="2"/>
  <c r="J53" i="18"/>
  <c r="H53" i="18"/>
  <c r="K28" i="2"/>
  <c r="J28" i="2"/>
  <c r="E26" i="2"/>
  <c r="I25" i="18"/>
  <c r="H25" i="18"/>
  <c r="E93" i="2"/>
  <c r="P93" i="2"/>
  <c r="J56" i="2"/>
  <c r="P56" i="2"/>
  <c r="E103" i="2"/>
  <c r="E102" i="2"/>
  <c r="E101" i="2"/>
  <c r="N102" i="2"/>
  <c r="N101" i="2"/>
  <c r="M102" i="2"/>
  <c r="M101" i="2"/>
  <c r="L102" i="2"/>
  <c r="L101" i="2"/>
  <c r="I102" i="2"/>
  <c r="I101" i="2"/>
  <c r="H102" i="2"/>
  <c r="H101" i="2"/>
  <c r="G102" i="2"/>
  <c r="G101" i="2"/>
  <c r="E37" i="2"/>
  <c r="I36" i="18"/>
  <c r="H36" i="18"/>
  <c r="P37" i="2"/>
  <c r="E25" i="2"/>
  <c r="P25" i="2"/>
  <c r="H23" i="18"/>
  <c r="E24" i="2"/>
  <c r="I22" i="18"/>
  <c r="E19" i="2"/>
  <c r="I18" i="18"/>
  <c r="H18" i="18"/>
  <c r="H3" i="18"/>
  <c r="E25" i="18"/>
  <c r="F44" i="18"/>
  <c r="F3" i="4"/>
  <c r="F4" i="4"/>
  <c r="I49" i="4"/>
  <c r="I52" i="4"/>
  <c r="O39" i="2"/>
  <c r="K39" i="2"/>
  <c r="K3" i="2"/>
  <c r="E18" i="2"/>
  <c r="P18" i="2"/>
  <c r="E88" i="2"/>
  <c r="P88" i="2"/>
  <c r="H44" i="18"/>
  <c r="F102" i="2"/>
  <c r="F101" i="2"/>
  <c r="E83" i="2"/>
  <c r="P83" i="2"/>
  <c r="K38" i="18"/>
  <c r="H38" i="18"/>
  <c r="H68" i="18"/>
  <c r="K95" i="2"/>
  <c r="J95" i="2"/>
  <c r="E54" i="2"/>
  <c r="P54" i="2"/>
  <c r="O58" i="2"/>
  <c r="K58" i="2"/>
  <c r="J58" i="2"/>
  <c r="K57" i="18"/>
  <c r="J57" i="18"/>
  <c r="E76" i="20"/>
  <c r="E75" i="20"/>
  <c r="E89" i="20"/>
  <c r="E60" i="20"/>
  <c r="E56" i="20"/>
  <c r="E88" i="20"/>
  <c r="E87" i="20"/>
  <c r="H56" i="18"/>
  <c r="E58" i="2"/>
  <c r="I57" i="18"/>
  <c r="D17" i="17"/>
  <c r="D85" i="17"/>
  <c r="D91" i="17"/>
  <c r="E21" i="2"/>
  <c r="I20" i="18"/>
  <c r="H20" i="18"/>
  <c r="H59" i="18"/>
  <c r="K47" i="18"/>
  <c r="O72" i="2"/>
  <c r="E76" i="2"/>
  <c r="P76" i="2"/>
  <c r="J54" i="18"/>
  <c r="H54" i="18"/>
  <c r="D63" i="17"/>
  <c r="E23" i="17"/>
  <c r="D23" i="17"/>
  <c r="D20" i="19"/>
  <c r="D19" i="19"/>
  <c r="D18" i="19"/>
  <c r="D23" i="19"/>
  <c r="O57" i="2"/>
  <c r="D84" i="17"/>
  <c r="D79" i="17"/>
  <c r="F94" i="17"/>
  <c r="K57" i="2"/>
  <c r="J57" i="2"/>
  <c r="I19" i="18"/>
  <c r="H19" i="18"/>
  <c r="D107" i="17"/>
  <c r="D105" i="17"/>
  <c r="D70" i="17"/>
  <c r="P53" i="2"/>
  <c r="P26" i="2"/>
  <c r="P19" i="2"/>
  <c r="H35" i="18"/>
  <c r="H32" i="18"/>
  <c r="G115" i="17"/>
  <c r="F93" i="17"/>
  <c r="F115" i="17"/>
  <c r="D78" i="17"/>
  <c r="D57" i="17"/>
  <c r="D58" i="17"/>
  <c r="E69" i="17"/>
  <c r="E15" i="17"/>
  <c r="P51" i="2"/>
  <c r="H50" i="18"/>
  <c r="P65" i="2"/>
  <c r="E64" i="2"/>
  <c r="P64" i="2"/>
  <c r="P31" i="2"/>
  <c r="J30" i="18"/>
  <c r="H57" i="18"/>
  <c r="P58" i="2"/>
  <c r="J16" i="18"/>
  <c r="H16" i="18"/>
  <c r="P24" i="2"/>
  <c r="H55" i="18"/>
  <c r="H34" i="18"/>
  <c r="I80" i="18"/>
  <c r="H80" i="18"/>
  <c r="K69" i="2"/>
  <c r="I17" i="18"/>
  <c r="H17" i="18"/>
  <c r="P52" i="2"/>
  <c r="E34" i="2"/>
  <c r="I33" i="18"/>
  <c r="D69" i="17"/>
  <c r="E60" i="17"/>
  <c r="D60" i="17"/>
  <c r="D15" i="17"/>
  <c r="H30" i="18"/>
  <c r="K30" i="18"/>
  <c r="H89" i="18"/>
  <c r="H78" i="18"/>
  <c r="D113" i="17"/>
  <c r="D112" i="17"/>
  <c r="E112" i="17"/>
  <c r="E95" i="17"/>
  <c r="E94" i="17"/>
  <c r="H64" i="18"/>
  <c r="K63" i="2"/>
  <c r="J63" i="2"/>
  <c r="P63" i="2"/>
  <c r="K40" i="18"/>
  <c r="H40" i="18"/>
  <c r="P40" i="2"/>
  <c r="E57" i="2"/>
  <c r="P57" i="2"/>
  <c r="E14" i="17"/>
  <c r="E93" i="17"/>
  <c r="H42" i="18"/>
  <c r="D14" i="17"/>
  <c r="D93" i="17"/>
  <c r="F16" i="2"/>
  <c r="F15" i="2"/>
  <c r="E32" i="2"/>
  <c r="P32" i="2"/>
  <c r="P28" i="2"/>
  <c r="K27" i="18"/>
  <c r="J27" i="18"/>
  <c r="H27" i="18"/>
  <c r="P34" i="2"/>
  <c r="J33" i="18"/>
  <c r="K33" i="18"/>
  <c r="H33" i="18"/>
  <c r="P29" i="2"/>
  <c r="P17" i="2"/>
  <c r="P27" i="2"/>
  <c r="I21" i="18"/>
  <c r="H21" i="18"/>
  <c r="P21" i="2"/>
  <c r="I15" i="18"/>
  <c r="E115" i="17"/>
  <c r="D94" i="17"/>
  <c r="D115" i="17"/>
  <c r="F49" i="20"/>
  <c r="H48" i="18"/>
  <c r="K79" i="18"/>
  <c r="P86" i="2"/>
  <c r="J84" i="18"/>
  <c r="I85" i="18"/>
  <c r="H85" i="18"/>
  <c r="P100" i="2"/>
  <c r="P99" i="2"/>
  <c r="H105" i="2"/>
  <c r="I90" i="18"/>
  <c r="H90" i="18"/>
  <c r="I105" i="2"/>
  <c r="P80" i="2"/>
  <c r="F60" i="2"/>
  <c r="F59" i="2"/>
  <c r="F105" i="2"/>
  <c r="K72" i="18"/>
  <c r="H75" i="18"/>
  <c r="E72" i="2"/>
  <c r="P72" i="2"/>
  <c r="P70" i="2"/>
  <c r="L105" i="2"/>
  <c r="M105" i="2"/>
  <c r="G105" i="2"/>
  <c r="N105" i="2"/>
  <c r="J46" i="18"/>
  <c r="E16" i="2"/>
  <c r="E15" i="2"/>
  <c r="J43" i="18"/>
  <c r="I58" i="18"/>
  <c r="I91" i="18"/>
  <c r="H84" i="18"/>
  <c r="K84" i="18"/>
  <c r="K43" i="18"/>
  <c r="H46" i="18"/>
  <c r="K46" i="18"/>
  <c r="H43" i="18"/>
  <c r="K96" i="2"/>
  <c r="J96" i="2"/>
  <c r="P96" i="2"/>
  <c r="K41" i="18"/>
  <c r="J41" i="18"/>
  <c r="H41" i="18"/>
  <c r="J39" i="2"/>
  <c r="H86" i="18"/>
  <c r="J103" i="2"/>
  <c r="K102" i="2"/>
  <c r="K101" i="2"/>
  <c r="J88" i="18"/>
  <c r="H88" i="18"/>
  <c r="P97" i="2"/>
  <c r="O102" i="2"/>
  <c r="O101" i="2"/>
  <c r="K88" i="18"/>
  <c r="O62" i="2"/>
  <c r="J39" i="18"/>
  <c r="K39" i="18"/>
  <c r="P39" i="2"/>
  <c r="P103" i="2"/>
  <c r="P102" i="2"/>
  <c r="P101" i="2"/>
  <c r="J102" i="2"/>
  <c r="J101" i="2"/>
  <c r="K62" i="2"/>
  <c r="J62" i="2"/>
  <c r="P62" i="2"/>
  <c r="P95" i="2"/>
  <c r="H39" i="18"/>
  <c r="I16" i="4"/>
  <c r="O38" i="2"/>
  <c r="I15" i="4"/>
  <c r="I14" i="4"/>
  <c r="K38" i="2"/>
  <c r="K16" i="2"/>
  <c r="K15" i="2"/>
  <c r="J38" i="2"/>
  <c r="O16" i="2"/>
  <c r="O15" i="2"/>
  <c r="I74" i="4"/>
  <c r="P38" i="2"/>
  <c r="P16" i="2"/>
  <c r="P15" i="2"/>
  <c r="J37" i="18"/>
  <c r="J16" i="2"/>
  <c r="J15" i="2"/>
  <c r="K37" i="18"/>
  <c r="K15" i="18"/>
  <c r="H37" i="18"/>
  <c r="H15" i="18"/>
  <c r="J15" i="18"/>
  <c r="H74" i="18"/>
  <c r="O79" i="2"/>
  <c r="K79" i="2"/>
  <c r="H58" i="18"/>
  <c r="H91" i="18"/>
  <c r="K58" i="18"/>
  <c r="K91" i="18"/>
  <c r="J58" i="18"/>
  <c r="J91" i="18"/>
  <c r="J79" i="2"/>
  <c r="K60" i="2"/>
  <c r="K59" i="2"/>
  <c r="K105" i="2"/>
  <c r="O60" i="2"/>
  <c r="O59" i="2"/>
  <c r="O105" i="2"/>
  <c r="P79" i="2"/>
  <c r="J60" i="2"/>
  <c r="J59" i="2"/>
  <c r="J105" i="2"/>
  <c r="D29" i="19"/>
  <c r="D22" i="19"/>
  <c r="P60" i="2"/>
  <c r="P59" i="2"/>
  <c r="P105" i="2"/>
  <c r="P111" i="2"/>
  <c r="E60" i="2"/>
  <c r="E59" i="2"/>
  <c r="E105" i="2"/>
</calcChain>
</file>

<file path=xl/sharedStrings.xml><?xml version="1.0" encoding="utf-8"?>
<sst xmlns="http://schemas.openxmlformats.org/spreadsheetml/2006/main" count="1080" uniqueCount="560">
  <si>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</si>
  <si>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</si>
  <si>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</si>
  <si>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</si>
  <si>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</si>
  <si>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</si>
  <si>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</si>
  <si>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</si>
  <si>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</si>
  <si>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</si>
  <si>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</si>
  <si>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</si>
  <si>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</si>
  <si>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</si>
  <si>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</si>
  <si>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</si>
  <si>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</si>
  <si>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</si>
  <si>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</si>
  <si>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</si>
  <si>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</si>
  <si>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</si>
  <si>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</si>
  <si>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</si>
  <si>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</si>
  <si>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</si>
  <si>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</si>
  <si>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</si>
  <si>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</si>
  <si>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</si>
  <si>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</si>
  <si>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</si>
  <si>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</si>
  <si>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</si>
  <si>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</si>
  <si>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</si>
  <si>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</si>
  <si>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</si>
  <si>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</si>
  <si>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</si>
  <si>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</si>
  <si>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</si>
  <si>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</si>
  <si>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</si>
  <si>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</si>
  <si>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</si>
  <si>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</si>
  <si>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</si>
  <si>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</si>
  <si>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</si>
  <si>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</si>
  <si>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</si>
  <si>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</si>
  <si>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</si>
  <si>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</si>
  <si>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</si>
  <si>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</si>
  <si>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</si>
  <si>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</si>
  <si>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</si>
  <si>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</si>
  <si>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</si>
  <si>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</si>
  <si>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</si>
  <si>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</si>
  <si>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</si>
  <si>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</si>
  <si>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</si>
  <si>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</si>
  <si>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</si>
  <si>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</si>
  <si>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</si>
  <si>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</si>
  <si>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</si>
  <si>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</si>
  <si>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</si>
  <si>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</si>
  <si>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</si>
  <si>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</si>
  <si>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</si>
  <si>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</si>
  <si>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</si>
  <si>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</si>
  <si>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</si>
  <si>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</si>
  <si>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</si>
  <si>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</si>
  <si>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</si>
  <si>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</si>
  <si>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</si>
  <si>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</si>
  <si>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</si>
  <si>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</si>
  <si>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</si>
  <si>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</si>
  <si>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</si>
  <si>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</si>
  <si>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</si>
  <si>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</si>
  <si>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</si>
  <si>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</si>
  <si>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</si>
  <si>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</si>
  <si>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</si>
  <si>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</si>
  <si>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</si>
  <si>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</si>
  <si>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</si>
  <si>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</si>
  <si>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</si>
  <si>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</si>
  <si>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</si>
  <si>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</si>
  <si>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</si>
  <si>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</si>
  <si>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</si>
  <si>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</si>
  <si>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</si>
  <si>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</si>
  <si>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</si>
  <si>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</si>
  <si>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</si>
  <si>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</si>
  <si>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</si>
  <si>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</si>
  <si>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</si>
  <si>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</si>
  <si>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</si>
  <si>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</si>
  <si>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</si>
  <si>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</si>
  <si>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</si>
  <si>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</si>
  <si>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</si>
  <si>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</si>
  <si>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</si>
  <si>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</si>
  <si>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</si>
  <si>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</si>
  <si>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</si>
  <si>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</si>
  <si>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</si>
  <si>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</si>
  <si>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</si>
  <si>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</si>
  <si>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</si>
  <si>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</si>
  <si>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</si>
  <si>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</si>
  <si>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</si>
  <si>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</si>
  <si>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</si>
  <si>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</si>
  <si>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</si>
  <si>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</si>
  <si>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</si>
  <si>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</si>
  <si>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</si>
  <si>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</si>
  <si>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</si>
  <si>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</si>
  <si>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</si>
  <si>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</si>
  <si>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</si>
  <si>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</si>
  <si>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</si>
  <si>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</si>
  <si>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</si>
  <si>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</si>
  <si>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</si>
  <si>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</si>
  <si>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</si>
  <si>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</si>
  <si>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</si>
  <si>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</si>
  <si>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</si>
  <si>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</si>
  <si>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</si>
  <si>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</si>
  <si>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</si>
  <si>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</si>
  <si>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</si>
  <si>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</si>
  <si>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</si>
  <si>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</si>
  <si>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</si>
  <si>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</si>
  <si>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</si>
  <si>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</si>
  <si>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</si>
  <si>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</si>
  <si>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</si>
  <si>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</si>
  <si>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</si>
  <si>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</si>
  <si>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</si>
  <si>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</si>
  <si>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</si>
  <si>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</si>
  <si>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</si>
  <si>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</si>
  <si>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</si>
  <si>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</si>
  <si>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</si>
  <si>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</si>
  <si>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</si>
  <si>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</si>
  <si>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</si>
  <si>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</si>
  <si>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</si>
  <si>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</si>
  <si>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</si>
  <si>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</si>
  <si>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</si>
  <si>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</si>
  <si>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</si>
  <si>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</si>
  <si>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</si>
  <si>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</si>
  <si>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Утримання клубів для підлітків за місцем проживання</t>
  </si>
  <si>
    <t>0613132</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</si>
  <si>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</si>
  <si>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</si>
  <si>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</si>
  <si>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</si>
  <si>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</si>
  <si>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</si>
  <si>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</si>
  <si>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</si>
  <si>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</si>
  <si>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</si>
  <si>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</si>
  <si>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</si>
  <si>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</si>
  <si>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</si>
  <si>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</si>
  <si>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</si>
  <si>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</si>
  <si>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</si>
  <si>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</si>
  <si>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</si>
  <si>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</si>
  <si>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</si>
  <si>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</si>
  <si>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</si>
  <si>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</si>
  <si>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</si>
  <si>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</si>
  <si>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</si>
  <si>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</si>
  <si>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</si>
  <si>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</si>
  <si>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</si>
  <si>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</si>
  <si>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</si>
  <si>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</si>
  <si>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</si>
  <si>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</si>
  <si>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</si>
  <si>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</si>
  <si>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</si>
  <si>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</si>
  <si>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</si>
  <si>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</si>
  <si>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</si>
  <si>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</si>
  <si>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</si>
  <si>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</si>
  <si>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</si>
  <si>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</si>
  <si>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</si>
  <si>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</si>
  <si>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</si>
  <si>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</si>
  <si>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</si>
  <si>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</si>
  <si>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</si>
  <si>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</si>
  <si>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</si>
  <si>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мысцевого значення</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</si>
  <si>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</si>
  <si>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</si>
  <si>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</si>
  <si>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</si>
  <si>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</si>
  <si>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</si>
  <si>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</si>
  <si>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</si>
  <si>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</si>
  <si>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</si>
  <si>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</si>
  <si>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</si>
  <si>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</si>
  <si>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</si>
  <si>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</si>
  <si>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</si>
  <si>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</si>
  <si>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</si>
  <si>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</si>
  <si>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</si>
  <si>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</si>
  <si>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</si>
  <si>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</si>
  <si>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</si>
  <si>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</si>
  <si>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</si>
  <si>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</si>
  <si>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</si>
  <si>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</si>
  <si>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</si>
  <si>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</si>
  <si>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</si>
  <si>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</si>
  <si>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</si>
  <si>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</si>
  <si>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</si>
  <si>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</si>
  <si>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</si>
  <si>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</si>
  <si>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</si>
  <si>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</si>
  <si>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</si>
  <si>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</si>
  <si>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</si>
  <si>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</si>
  <si>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</si>
  <si>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</si>
  <si>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</si>
  <si>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</si>
  <si>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</si>
  <si>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</si>
  <si>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</si>
  <si>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</si>
  <si>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</si>
  <si>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</si>
  <si>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</si>
  <si>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</si>
  <si>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</si>
  <si>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</si>
  <si>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</si>
  <si>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</si>
  <si>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</si>
  <si>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</si>
  <si>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</si>
  <si>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</si>
  <si>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</si>
  <si>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</si>
  <si>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</si>
  <si>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</si>
  <si>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</si>
  <si>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</si>
  <si>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</si>
  <si>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</si>
  <si>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</si>
  <si>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</si>
  <si>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</si>
  <si>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</si>
  <si>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2022 рік</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</si>
  <si>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</si>
  <si>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</si>
  <si>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</si>
  <si>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</si>
  <si>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</si>
  <si>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</si>
  <si>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</si>
  <si>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</si>
  <si>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</si>
  <si>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</si>
  <si>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</si>
  <si>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</si>
  <si>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</si>
  <si>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</si>
  <si>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</si>
  <si>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</si>
  <si>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</si>
  <si>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</si>
  <si>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</si>
  <si>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</si>
  <si>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</si>
  <si>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</si>
  <si>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</si>
  <si>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</si>
  <si>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</si>
  <si>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</si>
  <si>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</si>
  <si>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</si>
  <si>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</si>
  <si>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</si>
  <si>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</si>
  <si>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</si>
  <si>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</si>
  <si>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</si>
  <si>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</si>
  <si>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</si>
  <si>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</si>
  <si>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</si>
  <si>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</si>
  <si>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</si>
  <si>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</si>
  <si>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</si>
  <si>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</si>
  <si>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</si>
  <si>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</si>
  <si>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</si>
  <si>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</si>
  <si>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</si>
  <si>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</si>
  <si>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</si>
  <si>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</si>
  <si>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</si>
  <si>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</si>
  <si>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</si>
  <si>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</si>
  <si>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</si>
  <si>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</si>
  <si>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</si>
  <si>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</si>
  <si>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Програма забезпечення мобілізаційної підготовки та оборонної роботи в Здолбунівській міській територіальній громаді на 2022-2026 роки</t>
  </si>
  <si>
    <t>Рішення виконкому міської ради від 28.04.22. № 87</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</si>
  <si>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</si>
  <si>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</si>
  <si>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</si>
  <si>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</si>
  <si>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</si>
  <si>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</si>
  <si>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</si>
  <si>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</si>
  <si>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</si>
  <si>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</si>
  <si>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</si>
  <si>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</si>
  <si>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</si>
  <si>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</si>
  <si>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</si>
  <si>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</si>
  <si>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</si>
  <si>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</si>
  <si>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Програма розвитку дорожнього господарства Здолбунівської міської територіальної громади на 2023 рік</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</si>
  <si>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</si>
  <si>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</si>
  <si>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</si>
  <si>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</si>
  <si>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</si>
  <si>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</si>
  <si>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</si>
  <si>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</si>
  <si>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</si>
  <si>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</si>
  <si>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</si>
  <si>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Програма благоустрою Здолбунівської громади на 2023 рік</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</si>
  <si>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</si>
  <si>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</si>
  <si>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</si>
  <si>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</si>
  <si>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</si>
  <si>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розроблення земельної документації Здолбунівської міської територіальної громади на 2023 рік</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</si>
  <si>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</si>
  <si>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</si>
  <si>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12.04.23. № 1605</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</si>
  <si>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</si>
  <si>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</si>
  <si>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</si>
  <si>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</si>
  <si>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</si>
  <si>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</si>
  <si>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</si>
  <si>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</si>
  <si>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</si>
  <si>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</si>
  <si>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2023 рік</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</si>
  <si>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</si>
  <si>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</si>
  <si>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</si>
  <si>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</si>
  <si>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</si>
  <si>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</si>
  <si>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</si>
  <si>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</si>
  <si>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Плата за розміщення тимчасово вільних коштів місцевих бюжетів</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</si>
  <si>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</si>
  <si>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</si>
  <si>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</si>
  <si>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</si>
  <si>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</si>
  <si>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</si>
  <si>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</si>
  <si>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</si>
  <si>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Додаток № 3</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</si>
  <si>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</si>
  <si>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</si>
  <si>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Рішення міської ради від 04.08.23. № </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</si>
  <si>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2023 рік</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</si>
  <si>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</si>
  <si>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</si>
  <si>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</si>
  <si>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Додаток № 4</t>
  </si>
  <si>
    <t>Інша субвенція на  виконання програми "Про Районну комплексну програму соціальної підтримки Захисників та Захисниць України на 2023-2025 роки,на виконання заходу "Культурно-просвітницька діяльність та патріотичне виховання молодого покоління"</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</si>
  <si>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</si>
  <si>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</si>
  <si>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</si>
  <si>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</si>
  <si>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</si>
  <si>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</si>
  <si>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0611271</t>
  </si>
  <si>
    <t>0611272</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</si>
  <si>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</si>
  <si>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 xml:space="preserve">Субвенція з місцевого бюджету на здійснення переданих видатків у сфері освіти за рахунок коштів освітньої субвенції </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</si>
  <si>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</si>
  <si>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Реалізація  заходів за рахунок освітньої субвенції з державного бюджету місцевим бюджетам (за спеціальним фондом державного бюджету)</t>
  </si>
  <si>
    <t>Виконання заходів за рахунок коштів освітньої субвенції з державного бюджету місцевим бюджетам (за спеціальним фондом державного бюджету)</t>
  </si>
  <si>
    <r>
      <t>Субвенція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t>
    </r>
    <r>
      <rPr>
        <i/>
        <sz val="12"/>
        <rFont val="Times New Roman"/>
        <family val="1"/>
        <charset val="204"/>
      </rPr>
      <t xml:space="preserve"> (закупівля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  (видатки розвитку)</t>
    </r>
  </si>
  <si>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</si>
  <si>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</si>
  <si>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</si>
  <si>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</si>
  <si>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</si>
  <si>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</si>
  <si>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Програми створення місцевої автоматизованої системи
централізованого оповіщення Здолбунівської міської територіальної громади на
2022 - 2024 роки</t>
  </si>
  <si>
    <t>Рішення виконкому міської ради від 21.10.22. № 227</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</si>
  <si>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</si>
  <si>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</si>
  <si>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</si>
  <si>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</si>
  <si>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</si>
  <si>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</si>
  <si>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</si>
  <si>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</si>
  <si>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</si>
  <si>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</si>
  <si>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</si>
  <si>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</si>
  <si>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</si>
  <si>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Виконання робіт по об'єкту "Реконструкція теплової мережі від котельні по вул.Фабрична,1/2, м.Здолбунів Рівненського району Рівненськоїї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</si>
  <si>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</si>
  <si>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</si>
  <si>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</si>
  <si>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"Реконструкція теплової мережі від котельні по вул.Заводська,2б,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</si>
  <si>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</si>
  <si>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</si>
  <si>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</si>
  <si>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</si>
  <si>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</si>
  <si>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</si>
  <si>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для первинної реєстрації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</si>
  <si>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</si>
  <si>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</si>
  <si>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Субвенція обласному бюджету для надання соціальних послуг мешканцям громади, які перебувають в КЗ "Здолбунівський геріатричний пансіонат" Рівненської обласної ради</t>
  </si>
  <si>
    <t xml:space="preserve">Субвенція  для надання  реабілітаційних послуг  особам з інвалідністю, сім"ям загиблих(померлих) Захисників та Захисниць України, ветеранам війни, Захисникам та Захисницям, особам, які отримали поранення, були в полоні    </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</si>
  <si>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</si>
  <si>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</si>
  <si>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</si>
  <si>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</si>
  <si>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 xml:space="preserve"> до рішення Здолбунівської міської ради</t>
  </si>
  <si>
    <t>від 01 березня 2024 року № 2050</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</si>
  <si>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</si>
  <si>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</si>
  <si>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</si>
  <si>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</si>
  <si>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</si>
  <si>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Субвенція військовій частині ХХХХХ  для придбання квадрокоптерів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</si>
</sst>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0"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9"/>
      <color rgb="FF000000"/>
      <name val="Times New Roman"/>
      <family val="1"/>
      <charset val="204"/>
    </font>
    <font>
      <sz val="11"/>
      <color rgb="FFFF0000"/>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32" fillId="0" borderId="0"/>
  </cellStyleXfs>
  <cellXfs count="773">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6" xfId="0" applyNumberFormat="1" applyFont="1" applyBorder="1" applyAlignment="1">
      <alignment horizontal="center"/>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7" xfId="0" applyNumberFormat="1" applyFont="1" applyFill="1" applyBorder="1"/>
    <xf numFmtId="3" fontId="2" fillId="0" borderId="0" xfId="0" applyNumberFormat="1" applyFont="1"/>
    <xf numFmtId="49" fontId="13" fillId="0" borderId="18"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9"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0" fontId="13" fillId="0" borderId="1" xfId="0" applyFont="1" applyBorder="1" applyAlignment="1">
      <alignment horizontal="left" wrapText="1"/>
    </xf>
    <xf numFmtId="49" fontId="2" fillId="0" borderId="18"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49" fontId="13" fillId="0" borderId="18"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2" fillId="0" borderId="19"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8"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13" fillId="0" borderId="1" xfId="0" applyFont="1" applyBorder="1" applyAlignment="1">
      <alignment horizontal="left" vertical="center" wrapText="1"/>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13" fillId="0" borderId="22" xfId="0" applyFont="1" applyBorder="1" applyAlignment="1">
      <alignment horizontal="left" vertical="top" wrapText="1"/>
    </xf>
    <xf numFmtId="0" fontId="15" fillId="0" borderId="22" xfId="0" applyFont="1" applyBorder="1" applyAlignment="1">
      <alignment horizontal="left" wrapText="1"/>
    </xf>
    <xf numFmtId="4" fontId="5" fillId="0" borderId="21" xfId="0" applyNumberFormat="1" applyFont="1" applyFill="1" applyBorder="1"/>
    <xf numFmtId="4" fontId="2" fillId="0" borderId="21" xfId="0" applyNumberFormat="1" applyFont="1" applyBorder="1"/>
    <xf numFmtId="4" fontId="2" fillId="0" borderId="23" xfId="0" applyNumberFormat="1" applyFont="1" applyBorder="1"/>
    <xf numFmtId="49" fontId="2" fillId="0" borderId="1" xfId="0" applyNumberFormat="1" applyFont="1" applyFill="1" applyBorder="1" applyAlignment="1">
      <alignment horizontal="center" vertical="center"/>
    </xf>
    <xf numFmtId="0" fontId="13" fillId="0" borderId="19" xfId="0" applyFont="1" applyBorder="1" applyAlignment="1">
      <alignment horizontal="left" vertical="center" wrapText="1"/>
    </xf>
    <xf numFmtId="0" fontId="15" fillId="0" borderId="19"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9" xfId="0" applyFont="1" applyBorder="1" applyAlignment="1">
      <alignment horizontal="left" vertical="top" wrapText="1"/>
    </xf>
    <xf numFmtId="0" fontId="15" fillId="0" borderId="1" xfId="0" applyFont="1" applyBorder="1" applyAlignment="1">
      <alignment horizontal="left" wrapText="1"/>
    </xf>
    <xf numFmtId="0" fontId="2" fillId="0" borderId="19" xfId="0" applyFont="1" applyBorder="1" applyAlignment="1">
      <alignment horizontal="left" vertical="top" wrapText="1"/>
    </xf>
    <xf numFmtId="0" fontId="3" fillId="0" borderId="1" xfId="0" applyFont="1" applyBorder="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left" vertical="top" wrapText="1"/>
    </xf>
    <xf numFmtId="0" fontId="4" fillId="0" borderId="21" xfId="0" applyFont="1" applyBorder="1" applyAlignment="1">
      <alignment vertical="top" wrapText="1"/>
    </xf>
    <xf numFmtId="0" fontId="3" fillId="0" borderId="21" xfId="0" applyFont="1" applyBorder="1" applyAlignment="1">
      <alignment horizontal="center" wrapText="1"/>
    </xf>
    <xf numFmtId="0" fontId="13" fillId="0" borderId="1" xfId="0" applyFont="1" applyFill="1" applyBorder="1" applyAlignment="1">
      <alignment horizontal="center" vertical="center"/>
    </xf>
    <xf numFmtId="0" fontId="14" fillId="0" borderId="1" xfId="0" applyFont="1" applyBorder="1" applyAlignment="1">
      <alignment horizontal="left" vertical="center" wrapText="1"/>
    </xf>
    <xf numFmtId="49" fontId="2" fillId="0" borderId="18" xfId="0" applyNumberFormat="1" applyFont="1" applyBorder="1" applyAlignment="1">
      <alignment horizontal="center" vertical="center"/>
    </xf>
    <xf numFmtId="49" fontId="5" fillId="0" borderId="18"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0" fontId="5" fillId="2" borderId="19" xfId="0" applyFont="1" applyFill="1" applyBorder="1" applyAlignment="1">
      <alignment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9"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5" xfId="0" applyNumberFormat="1" applyFont="1" applyFill="1" applyBorder="1"/>
    <xf numFmtId="4" fontId="2" fillId="0" borderId="25" xfId="0" applyNumberFormat="1" applyFont="1" applyBorder="1"/>
    <xf numFmtId="4" fontId="2" fillId="0" borderId="26"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7"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8"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8"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5" xfId="0" applyFont="1" applyFill="1" applyBorder="1" applyAlignment="1">
      <alignment wrapText="1"/>
    </xf>
    <xf numFmtId="3" fontId="5" fillId="0" borderId="7" xfId="0" applyNumberFormat="1" applyFont="1" applyFill="1" applyBorder="1" applyAlignment="1">
      <alignment horizontal="right"/>
    </xf>
    <xf numFmtId="0" fontId="2" fillId="2" borderId="20" xfId="0" applyFont="1" applyFill="1" applyBorder="1" applyAlignment="1">
      <alignment horizontal="center" wrapText="1"/>
    </xf>
    <xf numFmtId="49" fontId="2" fillId="2" borderId="21" xfId="0" applyNumberFormat="1" applyFont="1" applyFill="1" applyBorder="1" applyAlignment="1">
      <alignment wrapText="1"/>
    </xf>
    <xf numFmtId="4" fontId="2" fillId="2" borderId="21" xfId="0" applyNumberFormat="1" applyFont="1" applyFill="1" applyBorder="1" applyAlignment="1" applyProtection="1">
      <alignment horizontal="right"/>
    </xf>
    <xf numFmtId="4" fontId="2" fillId="0" borderId="29" xfId="0" applyNumberFormat="1" applyFont="1" applyFill="1" applyBorder="1" applyAlignment="1">
      <alignment horizontal="right"/>
    </xf>
    <xf numFmtId="3" fontId="2" fillId="2" borderId="21" xfId="0" applyNumberFormat="1" applyFont="1" applyFill="1" applyBorder="1" applyAlignment="1">
      <alignment horizontal="right"/>
    </xf>
    <xf numFmtId="3" fontId="2" fillId="2" borderId="23"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4" fontId="1" fillId="0"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xf>
    <xf numFmtId="3" fontId="2" fillId="0" borderId="1" xfId="0" applyNumberFormat="1" applyFont="1" applyFill="1" applyBorder="1" applyAlignment="1">
      <alignment horizontal="right"/>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30" xfId="0" applyNumberFormat="1" applyFont="1" applyBorder="1"/>
    <xf numFmtId="4" fontId="12" fillId="0" borderId="31" xfId="0" applyNumberFormat="1" applyFont="1" applyBorder="1"/>
    <xf numFmtId="4" fontId="12" fillId="0" borderId="32" xfId="0" applyNumberFormat="1" applyFont="1" applyBorder="1"/>
    <xf numFmtId="4" fontId="23" fillId="0" borderId="33" xfId="0" applyNumberFormat="1" applyFont="1" applyBorder="1"/>
    <xf numFmtId="4" fontId="23" fillId="0" borderId="31" xfId="0" applyNumberFormat="1" applyFont="1" applyBorder="1"/>
    <xf numFmtId="4" fontId="23" fillId="0" borderId="32" xfId="0" applyNumberFormat="1" applyFont="1" applyBorder="1"/>
    <xf numFmtId="4" fontId="23" fillId="0" borderId="6" xfId="0" applyNumberFormat="1" applyFont="1" applyBorder="1"/>
    <xf numFmtId="4" fontId="23" fillId="0" borderId="34" xfId="0" applyNumberFormat="1" applyFont="1" applyBorder="1"/>
    <xf numFmtId="4" fontId="23" fillId="0" borderId="4" xfId="0" applyNumberFormat="1" applyFont="1" applyBorder="1"/>
    <xf numFmtId="4" fontId="23" fillId="0" borderId="35" xfId="0" applyNumberFormat="1" applyFont="1" applyBorder="1"/>
    <xf numFmtId="0" fontId="23" fillId="0" borderId="0" xfId="0" applyFont="1"/>
    <xf numFmtId="0" fontId="12" fillId="0" borderId="36" xfId="0" applyFont="1" applyBorder="1" applyAlignment="1">
      <alignment horizontal="center" vertical="center"/>
    </xf>
    <xf numFmtId="0" fontId="12" fillId="0" borderId="12" xfId="0" applyFont="1" applyBorder="1" applyAlignment="1">
      <alignment horizontal="center" vertical="center" wrapText="1"/>
    </xf>
    <xf numFmtId="0" fontId="23" fillId="0" borderId="37"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30" xfId="0" applyNumberFormat="1" applyFont="1" applyBorder="1" applyAlignment="1">
      <alignment horizontal="center"/>
    </xf>
    <xf numFmtId="1" fontId="12" fillId="0" borderId="31" xfId="0" applyNumberFormat="1" applyFont="1" applyBorder="1" applyAlignment="1">
      <alignment horizontal="center"/>
    </xf>
    <xf numFmtId="4" fontId="23" fillId="0" borderId="31" xfId="0" applyNumberFormat="1" applyFont="1" applyBorder="1" applyAlignment="1">
      <alignment wrapText="1"/>
    </xf>
    <xf numFmtId="1" fontId="23" fillId="0" borderId="31" xfId="0" applyNumberFormat="1" applyFont="1" applyBorder="1" applyAlignment="1">
      <alignment horizontal="center"/>
    </xf>
    <xf numFmtId="1" fontId="23" fillId="0" borderId="33" xfId="0" applyNumberFormat="1" applyFont="1" applyBorder="1" applyAlignment="1">
      <alignment horizontal="center"/>
    </xf>
    <xf numFmtId="4" fontId="23" fillId="0" borderId="34" xfId="0" applyNumberFormat="1" applyFont="1" applyBorder="1" applyAlignment="1">
      <alignment horizontal="center"/>
    </xf>
    <xf numFmtId="4" fontId="23" fillId="0" borderId="34" xfId="0" applyNumberFormat="1" applyFont="1" applyBorder="1" applyAlignment="1">
      <alignment horizontal="left"/>
    </xf>
    <xf numFmtId="4" fontId="12" fillId="0" borderId="30" xfId="0" applyNumberFormat="1" applyFont="1" applyBorder="1" applyAlignment="1">
      <alignment wrapText="1"/>
    </xf>
    <xf numFmtId="0" fontId="12" fillId="0" borderId="0" xfId="0" applyFont="1"/>
    <xf numFmtId="4" fontId="12" fillId="0" borderId="31" xfId="0" applyNumberFormat="1" applyFont="1" applyBorder="1" applyAlignment="1">
      <alignment wrapText="1"/>
    </xf>
    <xf numFmtId="4" fontId="23" fillId="0" borderId="35" xfId="0" applyNumberFormat="1" applyFont="1" applyBorder="1" applyAlignment="1">
      <alignment horizontal="center"/>
    </xf>
    <xf numFmtId="3" fontId="5" fillId="0" borderId="0" xfId="0" applyNumberFormat="1" applyFont="1"/>
    <xf numFmtId="0" fontId="8" fillId="0" borderId="0" xfId="0" applyFont="1" applyFill="1"/>
    <xf numFmtId="0" fontId="2" fillId="0" borderId="19"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23" fillId="0" borderId="19"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9"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16"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7"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0" xfId="0" applyNumberFormat="1" applyFont="1" applyFill="1" applyBorder="1" applyAlignment="1">
      <alignment horizontal="center" vertical="center"/>
    </xf>
    <xf numFmtId="0" fontId="6" fillId="0" borderId="21" xfId="0" applyFont="1" applyFill="1" applyBorder="1" applyAlignment="1">
      <alignment vertical="center"/>
    </xf>
    <xf numFmtId="49" fontId="6" fillId="0" borderId="21" xfId="0" applyNumberFormat="1" applyFont="1" applyFill="1" applyBorder="1" applyAlignment="1">
      <alignment vertical="center"/>
    </xf>
    <xf numFmtId="0" fontId="4" fillId="0" borderId="21" xfId="0" applyFont="1" applyFill="1" applyBorder="1" applyAlignment="1">
      <alignment vertical="center" wrapText="1"/>
    </xf>
    <xf numFmtId="0" fontId="2" fillId="0" borderId="21" xfId="0" applyFont="1" applyFill="1" applyBorder="1" applyAlignment="1">
      <alignment horizontal="left" wrapText="1"/>
    </xf>
    <xf numFmtId="0" fontId="2" fillId="0" borderId="21" xfId="0" applyFont="1" applyFill="1" applyBorder="1" applyAlignment="1">
      <alignment horizontal="center" wrapText="1"/>
    </xf>
    <xf numFmtId="0" fontId="2" fillId="0" borderId="21" xfId="0" applyFont="1" applyFill="1" applyBorder="1" applyAlignment="1">
      <alignment horizontal="right" wrapText="1"/>
    </xf>
    <xf numFmtId="4" fontId="2" fillId="0" borderId="21" xfId="0" applyNumberFormat="1" applyFont="1" applyFill="1" applyBorder="1" applyAlignment="1">
      <alignment horizontal="right" wrapText="1"/>
    </xf>
    <xf numFmtId="0" fontId="2" fillId="0" borderId="23"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4"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9"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9"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0" fontId="23" fillId="0" borderId="26"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6"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4" fontId="1" fillId="0" borderId="1" xfId="0" applyNumberFormat="1" applyFont="1" applyFill="1" applyBorder="1" applyAlignment="1" applyProtection="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7" xfId="0" applyNumberFormat="1" applyFont="1" applyFill="1" applyBorder="1" applyAlignment="1">
      <alignment horizontal="right"/>
    </xf>
    <xf numFmtId="0" fontId="25" fillId="0" borderId="0" xfId="0" applyFont="1"/>
    <xf numFmtId="0" fontId="2" fillId="0" borderId="22" xfId="0" applyFont="1" applyBorder="1" applyAlignment="1">
      <alignment horizontal="left" vertical="center" wrapText="1"/>
    </xf>
    <xf numFmtId="0" fontId="13" fillId="0" borderId="19" xfId="0" applyFont="1" applyBorder="1" applyAlignment="1">
      <alignmen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7"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37" fillId="0" borderId="19" xfId="0" applyFont="1" applyFill="1" applyBorder="1" applyAlignment="1">
      <alignment vertical="top" wrapText="1"/>
    </xf>
    <xf numFmtId="0" fontId="37" fillId="3" borderId="19" xfId="0" applyFont="1" applyFill="1" applyBorder="1" applyAlignment="1">
      <alignment vertical="top" wrapText="1"/>
    </xf>
    <xf numFmtId="4" fontId="4" fillId="0" borderId="7" xfId="0" applyNumberFormat="1" applyFont="1" applyFill="1" applyBorder="1" applyAlignment="1">
      <alignment horizontal="right"/>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16"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7"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4" fontId="1" fillId="0" borderId="4" xfId="0" applyNumberFormat="1" applyFont="1" applyFill="1" applyBorder="1" applyAlignment="1" applyProtection="1">
      <alignment horizontal="right"/>
    </xf>
    <xf numFmtId="0" fontId="32" fillId="0" borderId="3" xfId="1" applyBorder="1" applyAlignment="1">
      <alignment horizontal="center" vertical="center"/>
    </xf>
    <xf numFmtId="0" fontId="2" fillId="2" borderId="36" xfId="0" applyFont="1" applyFill="1" applyBorder="1" applyAlignment="1">
      <alignment horizontal="center" wrapText="1"/>
    </xf>
    <xf numFmtId="0" fontId="2" fillId="2" borderId="11" xfId="0" applyFont="1" applyFill="1" applyBorder="1" applyAlignment="1">
      <alignment wrapText="1"/>
    </xf>
    <xf numFmtId="4" fontId="2" fillId="2" borderId="11" xfId="0" applyNumberFormat="1" applyFont="1" applyFill="1" applyBorder="1" applyAlignment="1" applyProtection="1">
      <alignment horizontal="right"/>
    </xf>
    <xf numFmtId="4" fontId="2" fillId="0" borderId="11" xfId="0" applyNumberFormat="1" applyFont="1" applyFill="1" applyBorder="1" applyAlignment="1">
      <alignment horizontal="right"/>
    </xf>
    <xf numFmtId="3" fontId="2" fillId="0" borderId="11" xfId="0" applyNumberFormat="1" applyFont="1" applyFill="1" applyBorder="1" applyAlignment="1">
      <alignment horizontal="right"/>
    </xf>
    <xf numFmtId="3" fontId="2" fillId="0" borderId="12" xfId="0" applyNumberFormat="1" applyFont="1" applyFill="1" applyBorder="1" applyAlignment="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8"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1"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7" xfId="0" applyFont="1" applyFill="1" applyBorder="1" applyAlignment="1">
      <alignment horizontal="center"/>
    </xf>
    <xf numFmtId="0" fontId="23" fillId="0" borderId="27"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7"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1" xfId="0" applyNumberFormat="1" applyFont="1" applyFill="1" applyBorder="1" applyAlignment="1">
      <alignment horizontal="center"/>
    </xf>
    <xf numFmtId="0" fontId="23" fillId="0" borderId="8" xfId="0" applyFont="1" applyBorder="1" applyAlignment="1">
      <alignment horizontal="center"/>
    </xf>
    <xf numFmtId="0" fontId="12" fillId="0" borderId="24" xfId="0" applyFont="1" applyBorder="1" applyAlignment="1">
      <alignment horizontal="left"/>
    </xf>
    <xf numFmtId="4" fontId="12" fillId="0" borderId="16"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51"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17" xfId="0" applyNumberFormat="1" applyFont="1" applyFill="1" applyBorder="1" applyAlignment="1">
      <alignment horizontal="right"/>
    </xf>
    <xf numFmtId="4" fontId="12" fillId="0" borderId="30"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9" xfId="0" applyNumberFormat="1" applyFont="1" applyFill="1" applyBorder="1" applyAlignment="1">
      <alignment horizontal="right"/>
    </xf>
    <xf numFmtId="4" fontId="12" fillId="0" borderId="31" xfId="0" applyNumberFormat="1" applyFont="1" applyFill="1" applyBorder="1" applyAlignment="1">
      <alignment horizontal="right"/>
    </xf>
    <xf numFmtId="49" fontId="23" fillId="0" borderId="33"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9"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9"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3" xfId="0" applyNumberFormat="1" applyFont="1" applyFill="1" applyBorder="1"/>
    <xf numFmtId="0" fontId="23" fillId="0" borderId="7" xfId="0" applyFont="1" applyFill="1" applyBorder="1" applyAlignment="1">
      <alignment horizontal="center" vertical="center"/>
    </xf>
    <xf numFmtId="49" fontId="23" fillId="0" borderId="33"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9"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9"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3"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9"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9"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4" fontId="24" fillId="0" borderId="28"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8" xfId="0" applyNumberFormat="1" applyFont="1" applyFill="1" applyBorder="1"/>
    <xf numFmtId="4" fontId="23" fillId="0" borderId="31" xfId="0" applyNumberFormat="1" applyFont="1" applyFill="1" applyBorder="1"/>
    <xf numFmtId="49" fontId="12" fillId="0" borderId="33"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9"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8" xfId="0" applyNumberFormat="1" applyFont="1" applyFill="1" applyBorder="1"/>
    <xf numFmtId="4" fontId="12" fillId="0" borderId="33" xfId="0" applyNumberFormat="1" applyFont="1" applyFill="1" applyBorder="1"/>
    <xf numFmtId="4" fontId="12" fillId="0" borderId="18" xfId="0" applyNumberFormat="1" applyFont="1" applyFill="1" applyBorder="1"/>
    <xf numFmtId="49" fontId="23" fillId="2" borderId="1" xfId="0" applyNumberFormat="1" applyFont="1" applyFill="1" applyBorder="1" applyAlignment="1">
      <alignment horizontal="center" vertical="top" wrapText="1"/>
    </xf>
    <xf numFmtId="0" fontId="23" fillId="0" borderId="22" xfId="0" applyFont="1" applyBorder="1" applyAlignment="1">
      <alignment vertical="top" wrapText="1"/>
    </xf>
    <xf numFmtId="4" fontId="23" fillId="0" borderId="2" xfId="0" applyNumberFormat="1" applyFont="1" applyFill="1" applyBorder="1"/>
    <xf numFmtId="4" fontId="23" fillId="0" borderId="28" xfId="0" applyNumberFormat="1" applyFont="1" applyFill="1" applyBorder="1"/>
    <xf numFmtId="0" fontId="39" fillId="0" borderId="19" xfId="0" applyFont="1" applyFill="1" applyBorder="1" applyAlignment="1">
      <alignment vertical="center" wrapText="1"/>
    </xf>
    <xf numFmtId="49" fontId="24" fillId="0" borderId="33"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9" xfId="0" applyFont="1" applyBorder="1" applyAlignment="1">
      <alignment vertical="top" wrapText="1"/>
    </xf>
    <xf numFmtId="4" fontId="24" fillId="0" borderId="33" xfId="0" applyNumberFormat="1" applyFont="1" applyFill="1" applyBorder="1"/>
    <xf numFmtId="0" fontId="24" fillId="0" borderId="0" xfId="0" applyFont="1"/>
    <xf numFmtId="0" fontId="39" fillId="3" borderId="19" xfId="0" applyFont="1" applyFill="1" applyBorder="1" applyAlignment="1">
      <alignment vertical="center" wrapText="1"/>
    </xf>
    <xf numFmtId="0" fontId="23" fillId="0" borderId="1" xfId="0" applyFont="1" applyBorder="1" applyAlignment="1">
      <alignment horizontal="center" vertical="top"/>
    </xf>
    <xf numFmtId="0" fontId="23" fillId="0" borderId="19" xfId="0" applyFont="1" applyBorder="1" applyAlignment="1">
      <alignment vertical="top"/>
    </xf>
    <xf numFmtId="4" fontId="12" fillId="0" borderId="19"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9" xfId="0" applyFont="1" applyBorder="1" applyAlignment="1">
      <alignment horizontal="justify" vertical="top" wrapText="1"/>
    </xf>
    <xf numFmtId="0" fontId="12" fillId="0" borderId="33" xfId="0" applyFont="1" applyFill="1" applyBorder="1" applyAlignment="1">
      <alignment horizontal="center" vertical="top" wrapText="1"/>
    </xf>
    <xf numFmtId="0" fontId="12" fillId="0" borderId="24" xfId="0" applyFont="1" applyBorder="1" applyAlignment="1">
      <alignment vertical="top" wrapText="1"/>
    </xf>
    <xf numFmtId="0" fontId="12" fillId="0" borderId="19" xfId="0" applyFont="1" applyBorder="1" applyAlignment="1">
      <alignment vertical="top" wrapText="1"/>
    </xf>
    <xf numFmtId="0" fontId="23" fillId="0" borderId="65" xfId="0" applyFont="1" applyFill="1" applyBorder="1" applyAlignment="1">
      <alignment horizontal="center" vertical="top" wrapText="1"/>
    </xf>
    <xf numFmtId="49" fontId="23" fillId="2" borderId="29" xfId="0" applyNumberFormat="1" applyFont="1" applyFill="1" applyBorder="1" applyAlignment="1">
      <alignment horizontal="center" vertical="top" wrapText="1"/>
    </xf>
    <xf numFmtId="49" fontId="23" fillId="2" borderId="21" xfId="0" applyNumberFormat="1" applyFont="1" applyFill="1" applyBorder="1" applyAlignment="1">
      <alignment horizontal="center" vertical="top" wrapText="1"/>
    </xf>
    <xf numFmtId="0" fontId="23" fillId="2" borderId="29" xfId="0" applyFont="1" applyFill="1" applyBorder="1" applyAlignment="1">
      <alignment horizontal="center" vertical="top" wrapText="1"/>
    </xf>
    <xf numFmtId="0" fontId="23" fillId="2" borderId="22" xfId="0" applyFont="1" applyFill="1" applyBorder="1" applyAlignment="1">
      <alignment vertical="top" wrapText="1"/>
    </xf>
    <xf numFmtId="4" fontId="23" fillId="0" borderId="36"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63" xfId="0" applyNumberFormat="1" applyFont="1" applyFill="1" applyBorder="1"/>
    <xf numFmtId="4" fontId="23" fillId="0" borderId="49" xfId="0" applyNumberFormat="1" applyFont="1" applyFill="1" applyBorder="1"/>
    <xf numFmtId="4" fontId="23" fillId="0" borderId="40" xfId="0" applyNumberFormat="1" applyFont="1" applyFill="1" applyBorder="1"/>
    <xf numFmtId="4" fontId="23" fillId="0" borderId="66" xfId="0" applyNumberFormat="1" applyFont="1" applyFill="1" applyBorder="1"/>
    <xf numFmtId="0" fontId="23" fillId="0" borderId="37" xfId="0" applyFont="1" applyFill="1" applyBorder="1"/>
    <xf numFmtId="0" fontId="12" fillId="0" borderId="27" xfId="0" applyFont="1" applyBorder="1" applyAlignment="1">
      <alignment horizontal="center"/>
    </xf>
    <xf numFmtId="49" fontId="12" fillId="0" borderId="27"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7" xfId="0" applyNumberFormat="1" applyFont="1" applyFill="1" applyBorder="1"/>
    <xf numFmtId="4" fontId="12" fillId="0" borderId="46" xfId="0" applyNumberFormat="1" applyFont="1" applyFill="1" applyBorder="1"/>
    <xf numFmtId="4" fontId="12" fillId="0" borderId="54" xfId="0" applyNumberFormat="1" applyFont="1" applyFill="1" applyBorder="1"/>
    <xf numFmtId="4" fontId="12" fillId="0" borderId="37"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2" fillId="0" borderId="51" xfId="0" applyFont="1" applyBorder="1" applyAlignment="1">
      <alignment horizontal="center"/>
    </xf>
    <xf numFmtId="0" fontId="2" fillId="0" borderId="52" xfId="0" applyFont="1" applyBorder="1" applyAlignment="1">
      <alignment horizontal="center"/>
    </xf>
    <xf numFmtId="4" fontId="12" fillId="0" borderId="53" xfId="0" applyNumberFormat="1" applyFont="1" applyBorder="1" applyAlignment="1">
      <alignment horizontal="center"/>
    </xf>
    <xf numFmtId="4" fontId="12" fillId="0" borderId="54" xfId="0" applyNumberFormat="1" applyFont="1" applyBorder="1" applyAlignment="1">
      <alignment horizontal="center"/>
    </xf>
    <xf numFmtId="4" fontId="12" fillId="0" borderId="46" xfId="0" applyNumberFormat="1" applyFont="1" applyBorder="1" applyAlignment="1">
      <alignment horizontal="center"/>
    </xf>
    <xf numFmtId="0" fontId="12" fillId="0" borderId="30" xfId="0" applyFont="1" applyBorder="1" applyAlignment="1">
      <alignment horizontal="center" vertical="center"/>
    </xf>
    <xf numFmtId="0" fontId="12" fillId="0" borderId="35" xfId="0" applyFont="1" applyBorder="1" applyAlignment="1">
      <alignment horizontal="center" vertical="center"/>
    </xf>
    <xf numFmtId="0" fontId="12" fillId="0" borderId="30"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6" xfId="0" applyFont="1" applyBorder="1" applyAlignment="1">
      <alignment horizontal="center"/>
    </xf>
    <xf numFmtId="0" fontId="12" fillId="0" borderId="17" xfId="0" applyFont="1" applyBorder="1" applyAlignment="1">
      <alignment horizontal="center"/>
    </xf>
    <xf numFmtId="0" fontId="12" fillId="0" borderId="53" xfId="0" applyFont="1" applyBorder="1" applyAlignment="1">
      <alignment horizontal="center"/>
    </xf>
    <xf numFmtId="0" fontId="12" fillId="0" borderId="54" xfId="0" applyFont="1" applyBorder="1" applyAlignment="1">
      <alignment horizontal="center"/>
    </xf>
    <xf numFmtId="0" fontId="12" fillId="0" borderId="46" xfId="0" applyFont="1" applyBorder="1" applyAlignment="1">
      <alignment horizontal="center"/>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5"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34" xfId="0" applyNumberFormat="1" applyFont="1" applyFill="1" applyBorder="1" applyAlignment="1" applyProtection="1">
      <alignment horizontal="center" vertical="center" wrapText="1"/>
    </xf>
    <xf numFmtId="0" fontId="23" fillId="0" borderId="19"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1"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52" xfId="0" applyFont="1" applyFill="1" applyBorder="1" applyAlignment="1">
      <alignment horizontal="center" vertical="center"/>
    </xf>
    <xf numFmtId="0" fontId="23" fillId="0" borderId="21"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51" xfId="0" applyNumberFormat="1" applyFont="1" applyFill="1" applyBorder="1" applyAlignment="1" applyProtection="1">
      <alignment horizontal="center" vertical="center" wrapText="1"/>
    </xf>
    <xf numFmtId="0" fontId="23" fillId="0" borderId="19"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5"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34" xfId="0" applyFont="1" applyFill="1" applyBorder="1" applyAlignment="1">
      <alignment horizontal="center" vertical="center"/>
    </xf>
    <xf numFmtId="0" fontId="24" fillId="0" borderId="19" xfId="0" applyNumberFormat="1" applyFont="1" applyFill="1" applyBorder="1" applyAlignment="1" applyProtection="1">
      <alignment horizontal="center" vertical="center" wrapText="1"/>
    </xf>
    <xf numFmtId="0" fontId="24" fillId="0" borderId="58"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8" xfId="0" applyNumberFormat="1" applyFont="1" applyFill="1" applyBorder="1" applyAlignment="1" applyProtection="1">
      <alignment horizontal="center" vertical="center" wrapText="1"/>
    </xf>
    <xf numFmtId="0" fontId="24" fillId="0" borderId="64"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9" xfId="0" applyFont="1" applyFill="1" applyBorder="1" applyAlignment="1">
      <alignment horizontal="left" wrapText="1"/>
    </xf>
    <xf numFmtId="0" fontId="1" fillId="0" borderId="7" xfId="0" applyFont="1" applyFill="1" applyBorder="1" applyAlignment="1">
      <alignment horizontal="left" wrapText="1"/>
    </xf>
    <xf numFmtId="0" fontId="10" fillId="0" borderId="19" xfId="0" applyFont="1" applyFill="1" applyBorder="1" applyAlignment="1">
      <alignment horizontal="left" wrapText="1"/>
    </xf>
    <xf numFmtId="0" fontId="10" fillId="0" borderId="7" xfId="0" applyFont="1" applyFill="1" applyBorder="1" applyAlignment="1">
      <alignment horizontal="left" wrapText="1"/>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19"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8" xfId="0" applyFont="1" applyFill="1" applyBorder="1" applyAlignment="1">
      <alignment horizontal="left"/>
    </xf>
    <xf numFmtId="0" fontId="10" fillId="0" borderId="59" xfId="0" applyFont="1" applyFill="1" applyBorder="1" applyAlignment="1">
      <alignment horizontal="left"/>
    </xf>
    <xf numFmtId="0" fontId="10" fillId="0" borderId="60" xfId="0" applyFont="1" applyFill="1" applyBorder="1" applyAlignment="1">
      <alignment horizontal="left"/>
    </xf>
    <xf numFmtId="0" fontId="7" fillId="0" borderId="41" xfId="0" applyFont="1" applyBorder="1" applyAlignment="1">
      <alignment horizontal="center" vertical="center" wrapText="1"/>
    </xf>
    <xf numFmtId="0" fontId="7" fillId="0" borderId="2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7" xfId="0" applyFont="1" applyBorder="1" applyAlignment="1">
      <alignment horizontal="center" vertical="center" wrapText="1"/>
    </xf>
    <xf numFmtId="0" fontId="10" fillId="0" borderId="2" xfId="0" applyFont="1" applyFill="1" applyBorder="1" applyAlignment="1">
      <alignment horizontal="left" wrapText="1"/>
    </xf>
    <xf numFmtId="0" fontId="1" fillId="0" borderId="2" xfId="0" applyFont="1" applyFill="1" applyBorder="1" applyAlignment="1">
      <alignment horizontal="left" wrapText="1"/>
    </xf>
    <xf numFmtId="0" fontId="7" fillId="0" borderId="0" xfId="0" applyFont="1" applyAlignment="1">
      <alignment horizontal="center"/>
    </xf>
    <xf numFmtId="0" fontId="7"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 fillId="0" borderId="19"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1"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2" borderId="19"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24"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1" fillId="0" borderId="1" xfId="0" applyFont="1" applyBorder="1" applyAlignment="1">
      <alignment horizontal="left" vertical="center" wrapText="1"/>
    </xf>
    <xf numFmtId="0" fontId="10" fillId="0" borderId="1" xfId="0" applyFont="1" applyBorder="1" applyAlignment="1">
      <alignment wrapText="1"/>
    </xf>
    <xf numFmtId="0" fontId="1" fillId="0" borderId="19"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58" xfId="0" applyFont="1" applyBorder="1" applyAlignment="1">
      <alignment horizontal="left"/>
    </xf>
    <xf numFmtId="0" fontId="10" fillId="0" borderId="59" xfId="0" applyFont="1" applyBorder="1" applyAlignment="1">
      <alignment horizontal="left"/>
    </xf>
    <xf numFmtId="0" fontId="10" fillId="0" borderId="60"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16"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workbookViewId="0">
      <selection activeCell="D5" sqref="D5"/>
    </sheetView>
  </sheetViews>
  <sheetFormatPr defaultColWidth="9.109375" defaultRowHeight="13.2" x14ac:dyDescent="0.25"/>
  <cols>
    <col min="1" max="1" width="9.109375" style="1"/>
    <col min="2" max="2" width="10.109375" style="1" customWidth="1"/>
    <col min="3" max="3" width="38.109375" style="1" customWidth="1"/>
    <col min="4" max="4" width="16.44140625" style="1" customWidth="1"/>
    <col min="5" max="5" width="16.109375" style="43" customWidth="1"/>
    <col min="6" max="6" width="12.88671875" style="1" customWidth="1"/>
    <col min="7" max="7" width="13.44140625" style="1" customWidth="1"/>
    <col min="8" max="16384" width="9.109375" style="1"/>
  </cols>
  <sheetData>
    <row r="1" spans="2:7" x14ac:dyDescent="0.25">
      <c r="D1" s="626" t="s">
        <v>2</v>
      </c>
      <c r="E1" s="626"/>
      <c r="F1" s="626"/>
      <c r="G1" s="626"/>
    </row>
    <row r="2" spans="2:7" x14ac:dyDescent="0.25">
      <c r="D2" s="626" t="s">
        <v>552</v>
      </c>
      <c r="E2" s="626"/>
      <c r="F2" s="626"/>
      <c r="G2" s="626"/>
    </row>
    <row r="3" spans="2:7" ht="29.25" customHeight="1" x14ac:dyDescent="0.25">
      <c r="D3" s="628" t="s">
        <v>519</v>
      </c>
      <c r="E3" s="628"/>
      <c r="F3" s="628"/>
      <c r="G3" s="628"/>
    </row>
    <row r="4" spans="2:7" x14ac:dyDescent="0.25">
      <c r="D4" s="626" t="s">
        <v>553</v>
      </c>
      <c r="E4" s="626"/>
      <c r="F4" s="626"/>
      <c r="G4" s="626"/>
    </row>
    <row r="6" spans="2:7" ht="15.6" x14ac:dyDescent="0.3">
      <c r="B6" s="627" t="s">
        <v>384</v>
      </c>
      <c r="C6" s="627"/>
      <c r="D6" s="627"/>
      <c r="E6" s="627"/>
      <c r="F6" s="627"/>
      <c r="G6" s="627"/>
    </row>
    <row r="7" spans="2:7" ht="15.6" x14ac:dyDescent="0.3">
      <c r="B7" s="627" t="s">
        <v>520</v>
      </c>
      <c r="C7" s="627"/>
      <c r="D7" s="627"/>
      <c r="E7" s="627"/>
      <c r="F7" s="627"/>
      <c r="G7" s="627"/>
    </row>
    <row r="8" spans="2:7" ht="13.8" x14ac:dyDescent="0.25">
      <c r="B8" s="255">
        <v>1755900000</v>
      </c>
      <c r="C8" s="174"/>
      <c r="D8" s="174"/>
      <c r="E8" s="175"/>
      <c r="F8" s="174"/>
      <c r="G8" s="174"/>
    </row>
    <row r="9" spans="2:7" ht="13.8" x14ac:dyDescent="0.25">
      <c r="B9" s="176" t="s">
        <v>156</v>
      </c>
      <c r="C9" s="177"/>
      <c r="D9" s="177"/>
      <c r="E9" s="178"/>
      <c r="F9" s="177"/>
      <c r="G9" s="177"/>
    </row>
    <row r="10" spans="2:7" ht="13.8" thickBot="1" x14ac:dyDescent="0.3">
      <c r="G10" s="1" t="s">
        <v>13</v>
      </c>
    </row>
    <row r="11" spans="2:7" ht="12.75" customHeight="1" x14ac:dyDescent="0.25">
      <c r="B11" s="631" t="s">
        <v>3</v>
      </c>
      <c r="C11" s="633" t="s">
        <v>135</v>
      </c>
      <c r="D11" s="629" t="s">
        <v>136</v>
      </c>
      <c r="E11" s="635" t="s">
        <v>4</v>
      </c>
      <c r="F11" s="637" t="s">
        <v>5</v>
      </c>
      <c r="G11" s="638"/>
    </row>
    <row r="12" spans="2:7" ht="40.200000000000003" thickBot="1" x14ac:dyDescent="0.3">
      <c r="B12" s="632"/>
      <c r="C12" s="634"/>
      <c r="D12" s="630"/>
      <c r="E12" s="636"/>
      <c r="F12" s="179" t="s">
        <v>137</v>
      </c>
      <c r="G12" s="180" t="s">
        <v>138</v>
      </c>
    </row>
    <row r="13" spans="2:7" s="46" customFormat="1" ht="10.8" thickBot="1" x14ac:dyDescent="0.25">
      <c r="B13" s="181">
        <v>1</v>
      </c>
      <c r="C13" s="182">
        <v>2</v>
      </c>
      <c r="D13" s="182">
        <v>3</v>
      </c>
      <c r="E13" s="183">
        <v>4</v>
      </c>
      <c r="F13" s="182">
        <v>5</v>
      </c>
      <c r="G13" s="184">
        <v>6</v>
      </c>
    </row>
    <row r="14" spans="2:7" ht="15.6" hidden="1" x14ac:dyDescent="0.3">
      <c r="B14" s="463">
        <v>10000000</v>
      </c>
      <c r="C14" s="464" t="s">
        <v>6</v>
      </c>
      <c r="D14" s="465">
        <f>E14+F14</f>
        <v>0</v>
      </c>
      <c r="E14" s="466">
        <f>E15+E31+E39+E57+E23</f>
        <v>0</v>
      </c>
      <c r="F14" s="467">
        <f>F57</f>
        <v>0</v>
      </c>
      <c r="G14" s="468">
        <v>0</v>
      </c>
    </row>
    <row r="15" spans="2:7" ht="27.75" hidden="1" customHeight="1" x14ac:dyDescent="0.3">
      <c r="B15" s="186">
        <v>11000000</v>
      </c>
      <c r="C15" s="187" t="s">
        <v>27</v>
      </c>
      <c r="D15" s="188">
        <f>E15+F15</f>
        <v>0</v>
      </c>
      <c r="E15" s="189">
        <f>E21+E16</f>
        <v>0</v>
      </c>
      <c r="F15" s="10">
        <v>0</v>
      </c>
      <c r="G15" s="190">
        <v>0</v>
      </c>
    </row>
    <row r="16" spans="2:7" ht="27.75" hidden="1" customHeight="1" x14ac:dyDescent="0.25">
      <c r="B16" s="191">
        <v>11010000</v>
      </c>
      <c r="C16" s="192" t="s">
        <v>343</v>
      </c>
      <c r="D16" s="193">
        <f>E16+F16</f>
        <v>0</v>
      </c>
      <c r="E16" s="194">
        <f>E17+E18+E19+E20</f>
        <v>0</v>
      </c>
      <c r="F16" s="10">
        <v>0</v>
      </c>
      <c r="G16" s="25">
        <v>0</v>
      </c>
    </row>
    <row r="17" spans="2:7" ht="42" hidden="1" customHeight="1" x14ac:dyDescent="0.25">
      <c r="B17" s="195">
        <v>11010100</v>
      </c>
      <c r="C17" s="6" t="s">
        <v>175</v>
      </c>
      <c r="D17" s="38">
        <f>E17</f>
        <v>0</v>
      </c>
      <c r="E17" s="39"/>
      <c r="F17" s="10"/>
      <c r="G17" s="190"/>
    </row>
    <row r="18" spans="2:7" ht="68.25" hidden="1" customHeight="1" x14ac:dyDescent="0.25">
      <c r="B18" s="201">
        <v>11010200</v>
      </c>
      <c r="C18" s="6" t="s">
        <v>337</v>
      </c>
      <c r="D18" s="38">
        <f>E18</f>
        <v>0</v>
      </c>
      <c r="E18" s="39"/>
      <c r="F18" s="10"/>
      <c r="G18" s="190"/>
    </row>
    <row r="19" spans="2:7" ht="52.8" hidden="1" x14ac:dyDescent="0.25">
      <c r="B19" s="195">
        <v>11010400</v>
      </c>
      <c r="C19" s="6" t="s">
        <v>338</v>
      </c>
      <c r="D19" s="38">
        <f>E19</f>
        <v>0</v>
      </c>
      <c r="E19" s="39"/>
      <c r="F19" s="10"/>
      <c r="G19" s="190"/>
    </row>
    <row r="20" spans="2:7" ht="39.6" hidden="1" x14ac:dyDescent="0.25">
      <c r="B20" s="195">
        <v>11010500</v>
      </c>
      <c r="C20" s="6" t="s">
        <v>339</v>
      </c>
      <c r="D20" s="38">
        <f>E20</f>
        <v>0</v>
      </c>
      <c r="E20" s="39"/>
      <c r="F20" s="10"/>
      <c r="G20" s="190"/>
    </row>
    <row r="21" spans="2:7" ht="15" hidden="1" customHeight="1" x14ac:dyDescent="0.25">
      <c r="B21" s="191">
        <v>11020000</v>
      </c>
      <c r="C21" s="192" t="s">
        <v>7</v>
      </c>
      <c r="D21" s="193">
        <f>E21+F21</f>
        <v>0</v>
      </c>
      <c r="E21" s="194">
        <f>E22</f>
        <v>0</v>
      </c>
      <c r="F21" s="10">
        <v>0</v>
      </c>
      <c r="G21" s="25">
        <v>0</v>
      </c>
    </row>
    <row r="22" spans="2:7" ht="25.5" hidden="1" customHeight="1" x14ac:dyDescent="0.25">
      <c r="B22" s="195">
        <v>11020200</v>
      </c>
      <c r="C22" s="196" t="s">
        <v>28</v>
      </c>
      <c r="D22" s="38">
        <f>E22+F22</f>
        <v>0</v>
      </c>
      <c r="E22" s="39"/>
      <c r="F22" s="10">
        <v>0</v>
      </c>
      <c r="G22" s="25">
        <v>0</v>
      </c>
    </row>
    <row r="23" spans="2:7" ht="45" hidden="1" customHeight="1" x14ac:dyDescent="0.3">
      <c r="B23" s="186">
        <v>13000000</v>
      </c>
      <c r="C23" s="187" t="s">
        <v>70</v>
      </c>
      <c r="D23" s="188">
        <f>E23+F23</f>
        <v>0</v>
      </c>
      <c r="E23" s="189">
        <f>E27+E24+E29</f>
        <v>0</v>
      </c>
      <c r="F23" s="10">
        <v>0</v>
      </c>
      <c r="G23" s="190">
        <v>0</v>
      </c>
    </row>
    <row r="24" spans="2:7" s="199" customFormat="1" ht="45" hidden="1" customHeight="1" x14ac:dyDescent="0.3">
      <c r="B24" s="19">
        <v>13010000</v>
      </c>
      <c r="C24" s="7" t="s">
        <v>177</v>
      </c>
      <c r="D24" s="188">
        <f>D26+D25</f>
        <v>0</v>
      </c>
      <c r="E24" s="189">
        <f>E26+E25</f>
        <v>0</v>
      </c>
      <c r="F24" s="197">
        <f>F26</f>
        <v>0</v>
      </c>
      <c r="G24" s="198">
        <f>G26</f>
        <v>0</v>
      </c>
    </row>
    <row r="25" spans="2:7" ht="51" hidden="1" customHeight="1" x14ac:dyDescent="0.25">
      <c r="B25" s="20">
        <v>13010100</v>
      </c>
      <c r="C25" s="6" t="s">
        <v>340</v>
      </c>
      <c r="D25" s="38">
        <f>E25</f>
        <v>0</v>
      </c>
      <c r="E25" s="39"/>
      <c r="F25" s="10"/>
      <c r="G25" s="190"/>
    </row>
    <row r="26" spans="2:7" ht="66" hidden="1" x14ac:dyDescent="0.25">
      <c r="B26" s="20">
        <v>13010200</v>
      </c>
      <c r="C26" s="6" t="s">
        <v>176</v>
      </c>
      <c r="D26" s="38">
        <f>E26</f>
        <v>0</v>
      </c>
      <c r="E26" s="39"/>
      <c r="F26" s="10"/>
      <c r="G26" s="190"/>
    </row>
    <row r="27" spans="2:7" ht="25.5" hidden="1" customHeight="1" x14ac:dyDescent="0.25">
      <c r="B27" s="191">
        <v>13030000</v>
      </c>
      <c r="C27" s="192" t="s">
        <v>71</v>
      </c>
      <c r="D27" s="193">
        <f>E27+F27</f>
        <v>0</v>
      </c>
      <c r="E27" s="194">
        <f>E28</f>
        <v>0</v>
      </c>
      <c r="F27" s="10">
        <v>0</v>
      </c>
      <c r="G27" s="25">
        <v>0</v>
      </c>
    </row>
    <row r="28" spans="2:7" ht="25.5" hidden="1" customHeight="1" x14ac:dyDescent="0.25">
      <c r="B28" s="195">
        <v>13030100</v>
      </c>
      <c r="C28" s="196" t="s">
        <v>174</v>
      </c>
      <c r="D28" s="38">
        <f>E28</f>
        <v>0</v>
      </c>
      <c r="E28" s="39"/>
      <c r="F28" s="10"/>
      <c r="G28" s="25"/>
    </row>
    <row r="29" spans="2:7" s="199" customFormat="1" ht="25.5" hidden="1" customHeight="1" x14ac:dyDescent="0.25">
      <c r="B29" s="191">
        <v>13040000</v>
      </c>
      <c r="C29" s="192" t="s">
        <v>279</v>
      </c>
      <c r="D29" s="193">
        <f>D30</f>
        <v>0</v>
      </c>
      <c r="E29" s="194">
        <f>E30</f>
        <v>0</v>
      </c>
      <c r="F29" s="197">
        <f>F30</f>
        <v>0</v>
      </c>
      <c r="G29" s="200">
        <f>G30</f>
        <v>0</v>
      </c>
    </row>
    <row r="30" spans="2:7" ht="39.6" hidden="1" x14ac:dyDescent="0.25">
      <c r="B30" s="195">
        <v>13040100</v>
      </c>
      <c r="C30" s="26" t="s">
        <v>280</v>
      </c>
      <c r="D30" s="38">
        <f>E30+F30</f>
        <v>0</v>
      </c>
      <c r="E30" s="39"/>
      <c r="F30" s="10"/>
      <c r="G30" s="25"/>
    </row>
    <row r="31" spans="2:7" ht="13.5" hidden="1" customHeight="1" x14ac:dyDescent="0.3">
      <c r="B31" s="186">
        <v>14000000</v>
      </c>
      <c r="C31" s="187" t="s">
        <v>62</v>
      </c>
      <c r="D31" s="188">
        <f>E31+F31</f>
        <v>0</v>
      </c>
      <c r="E31" s="189">
        <f>E36+E34+E32</f>
        <v>0</v>
      </c>
      <c r="F31" s="10">
        <v>0</v>
      </c>
      <c r="G31" s="25">
        <v>0</v>
      </c>
    </row>
    <row r="32" spans="2:7" ht="26.4" hidden="1" x14ac:dyDescent="0.25">
      <c r="B32" s="191">
        <v>14020000</v>
      </c>
      <c r="C32" s="21" t="s">
        <v>83</v>
      </c>
      <c r="D32" s="193">
        <f>E32+F32</f>
        <v>0</v>
      </c>
      <c r="E32" s="194">
        <f>E33</f>
        <v>0</v>
      </c>
      <c r="F32" s="10">
        <f>F33</f>
        <v>0</v>
      </c>
      <c r="G32" s="25">
        <f>G33</f>
        <v>0</v>
      </c>
    </row>
    <row r="33" spans="2:7" ht="13.5" hidden="1" customHeight="1" x14ac:dyDescent="0.25">
      <c r="B33" s="195">
        <v>14021900</v>
      </c>
      <c r="C33" s="196" t="s">
        <v>84</v>
      </c>
      <c r="D33" s="38">
        <f>E33+F33</f>
        <v>0</v>
      </c>
      <c r="E33" s="39"/>
      <c r="F33" s="10">
        <v>0</v>
      </c>
      <c r="G33" s="25">
        <v>0</v>
      </c>
    </row>
    <row r="34" spans="2:7" ht="42.75" hidden="1" customHeight="1" x14ac:dyDescent="0.25">
      <c r="B34" s="191">
        <v>14030000</v>
      </c>
      <c r="C34" s="21" t="s">
        <v>85</v>
      </c>
      <c r="D34" s="193">
        <f>D35</f>
        <v>0</v>
      </c>
      <c r="E34" s="194">
        <f>E35</f>
        <v>0</v>
      </c>
      <c r="F34" s="10">
        <f>F35</f>
        <v>0</v>
      </c>
      <c r="G34" s="25">
        <f>G35</f>
        <v>0</v>
      </c>
    </row>
    <row r="35" spans="2:7" ht="13.5" hidden="1" customHeight="1" x14ac:dyDescent="0.25">
      <c r="B35" s="195">
        <v>14031900</v>
      </c>
      <c r="C35" s="196" t="s">
        <v>84</v>
      </c>
      <c r="D35" s="38">
        <f t="shared" ref="D35:D40" si="0">E35+F35</f>
        <v>0</v>
      </c>
      <c r="E35" s="39"/>
      <c r="F35" s="10">
        <v>0</v>
      </c>
      <c r="G35" s="25">
        <v>0</v>
      </c>
    </row>
    <row r="36" spans="2:7" s="199" customFormat="1" ht="25.5" hidden="1" customHeight="1" x14ac:dyDescent="0.25">
      <c r="B36" s="191">
        <v>14040000</v>
      </c>
      <c r="C36" s="192" t="s">
        <v>63</v>
      </c>
      <c r="D36" s="193">
        <f t="shared" si="0"/>
        <v>0</v>
      </c>
      <c r="E36" s="194">
        <f>E37+E38</f>
        <v>0</v>
      </c>
      <c r="F36" s="197">
        <v>0</v>
      </c>
      <c r="G36" s="200">
        <v>0</v>
      </c>
    </row>
    <row r="37" spans="2:7" s="199" customFormat="1" ht="118.8" hidden="1" x14ac:dyDescent="0.25">
      <c r="B37" s="201">
        <v>14040100</v>
      </c>
      <c r="C37" s="196" t="s">
        <v>466</v>
      </c>
      <c r="D37" s="202">
        <f t="shared" si="0"/>
        <v>0</v>
      </c>
      <c r="E37" s="203"/>
      <c r="F37" s="197"/>
      <c r="G37" s="200"/>
    </row>
    <row r="38" spans="2:7" s="199" customFormat="1" ht="79.2" hidden="1" x14ac:dyDescent="0.25">
      <c r="B38" s="454">
        <v>14040200</v>
      </c>
      <c r="C38" s="455" t="s">
        <v>501</v>
      </c>
      <c r="D38" s="456">
        <f t="shared" si="0"/>
        <v>0</v>
      </c>
      <c r="E38" s="457"/>
      <c r="F38" s="458"/>
      <c r="G38" s="200"/>
    </row>
    <row r="39" spans="2:7" s="199" customFormat="1" ht="15" hidden="1" customHeight="1" x14ac:dyDescent="0.3">
      <c r="B39" s="186">
        <v>18000000</v>
      </c>
      <c r="C39" s="187" t="s">
        <v>45</v>
      </c>
      <c r="D39" s="188">
        <f t="shared" si="0"/>
        <v>0</v>
      </c>
      <c r="E39" s="189">
        <f>E40+E53+E51</f>
        <v>0</v>
      </c>
      <c r="F39" s="197">
        <v>0</v>
      </c>
      <c r="G39" s="25">
        <v>0</v>
      </c>
    </row>
    <row r="40" spans="2:7" s="199" customFormat="1" ht="15" hidden="1" customHeight="1" x14ac:dyDescent="0.25">
      <c r="B40" s="191">
        <v>18010000</v>
      </c>
      <c r="C40" s="192" t="s">
        <v>46</v>
      </c>
      <c r="D40" s="193">
        <f t="shared" si="0"/>
        <v>0</v>
      </c>
      <c r="E40" s="204">
        <f>SUM(E41:E50)</f>
        <v>0</v>
      </c>
      <c r="F40" s="197">
        <f>SUM(F41:F48)</f>
        <v>0</v>
      </c>
      <c r="G40" s="200">
        <f>SUM(G41:G48)</f>
        <v>0</v>
      </c>
    </row>
    <row r="41" spans="2:7" ht="37.5" hidden="1" customHeight="1" x14ac:dyDescent="0.25">
      <c r="B41" s="195">
        <v>18010100</v>
      </c>
      <c r="C41" s="196" t="s">
        <v>47</v>
      </c>
      <c r="D41" s="38">
        <f t="shared" ref="D41:D55" si="1">E41+F41</f>
        <v>0</v>
      </c>
      <c r="E41" s="39"/>
      <c r="F41" s="10">
        <v>0</v>
      </c>
      <c r="G41" s="25">
        <v>0</v>
      </c>
    </row>
    <row r="42" spans="2:7" ht="39" hidden="1" customHeight="1" x14ac:dyDescent="0.25">
      <c r="B42" s="195">
        <v>18010200</v>
      </c>
      <c r="C42" s="196" t="s">
        <v>48</v>
      </c>
      <c r="D42" s="38">
        <f t="shared" si="1"/>
        <v>0</v>
      </c>
      <c r="E42" s="39"/>
      <c r="F42" s="10">
        <v>0</v>
      </c>
      <c r="G42" s="25">
        <v>0</v>
      </c>
    </row>
    <row r="43" spans="2:7" ht="39" hidden="1" customHeight="1" x14ac:dyDescent="0.25">
      <c r="B43" s="195">
        <v>18010300</v>
      </c>
      <c r="C43" s="196" t="s">
        <v>65</v>
      </c>
      <c r="D43" s="38">
        <f t="shared" si="1"/>
        <v>0</v>
      </c>
      <c r="E43" s="39"/>
      <c r="F43" s="10">
        <v>0</v>
      </c>
      <c r="G43" s="25">
        <v>0</v>
      </c>
    </row>
    <row r="44" spans="2:7" ht="39" hidden="1" customHeight="1" x14ac:dyDescent="0.25">
      <c r="B44" s="195">
        <v>18010400</v>
      </c>
      <c r="C44" s="196" t="s">
        <v>66</v>
      </c>
      <c r="D44" s="38">
        <f t="shared" si="1"/>
        <v>0</v>
      </c>
      <c r="E44" s="39"/>
      <c r="F44" s="10">
        <v>0</v>
      </c>
      <c r="G44" s="25">
        <v>0</v>
      </c>
    </row>
    <row r="45" spans="2:7" ht="14.25" hidden="1" customHeight="1" x14ac:dyDescent="0.25">
      <c r="B45" s="195">
        <v>18010500</v>
      </c>
      <c r="C45" s="196" t="s">
        <v>23</v>
      </c>
      <c r="D45" s="38">
        <f t="shared" si="1"/>
        <v>0</v>
      </c>
      <c r="E45" s="39"/>
      <c r="F45" s="10">
        <v>0</v>
      </c>
      <c r="G45" s="25">
        <v>0</v>
      </c>
    </row>
    <row r="46" spans="2:7" ht="14.25" hidden="1" customHeight="1" x14ac:dyDescent="0.25">
      <c r="B46" s="195">
        <v>18010600</v>
      </c>
      <c r="C46" s="196" t="s">
        <v>24</v>
      </c>
      <c r="D46" s="38">
        <f t="shared" si="1"/>
        <v>0</v>
      </c>
      <c r="E46" s="39"/>
      <c r="F46" s="10">
        <v>0</v>
      </c>
      <c r="G46" s="25">
        <v>0</v>
      </c>
    </row>
    <row r="47" spans="2:7" ht="14.25" hidden="1" customHeight="1" x14ac:dyDescent="0.25">
      <c r="B47" s="195">
        <v>18010700</v>
      </c>
      <c r="C47" s="196" t="s">
        <v>25</v>
      </c>
      <c r="D47" s="38">
        <f t="shared" si="1"/>
        <v>0</v>
      </c>
      <c r="E47" s="39"/>
      <c r="F47" s="10">
        <v>0</v>
      </c>
      <c r="G47" s="25">
        <v>0</v>
      </c>
    </row>
    <row r="48" spans="2:7" ht="14.25" hidden="1" customHeight="1" x14ac:dyDescent="0.25">
      <c r="B48" s="195">
        <v>18010900</v>
      </c>
      <c r="C48" s="196" t="s">
        <v>26</v>
      </c>
      <c r="D48" s="38">
        <f t="shared" si="1"/>
        <v>0</v>
      </c>
      <c r="E48" s="39"/>
      <c r="F48" s="10">
        <v>0</v>
      </c>
      <c r="G48" s="25">
        <v>0</v>
      </c>
    </row>
    <row r="49" spans="2:7" ht="14.25" hidden="1" customHeight="1" x14ac:dyDescent="0.25">
      <c r="B49" s="195">
        <v>18011000</v>
      </c>
      <c r="C49" s="196" t="s">
        <v>477</v>
      </c>
      <c r="D49" s="38">
        <f t="shared" si="1"/>
        <v>0</v>
      </c>
      <c r="E49" s="39"/>
      <c r="F49" s="205"/>
      <c r="G49" s="206"/>
    </row>
    <row r="50" spans="2:7" ht="14.25" hidden="1" customHeight="1" x14ac:dyDescent="0.25">
      <c r="B50" s="195">
        <v>18011100</v>
      </c>
      <c r="C50" s="196" t="s">
        <v>64</v>
      </c>
      <c r="D50" s="38">
        <f t="shared" si="1"/>
        <v>0</v>
      </c>
      <c r="E50" s="39"/>
      <c r="F50" s="205">
        <v>0</v>
      </c>
      <c r="G50" s="206">
        <v>0</v>
      </c>
    </row>
    <row r="51" spans="2:7" s="199" customFormat="1" ht="14.25" hidden="1" customHeight="1" x14ac:dyDescent="0.25">
      <c r="B51" s="22">
        <v>18030000</v>
      </c>
      <c r="C51" s="8" t="s">
        <v>178</v>
      </c>
      <c r="D51" s="193">
        <f>E51</f>
        <v>0</v>
      </c>
      <c r="E51" s="194">
        <f>E52</f>
        <v>0</v>
      </c>
      <c r="F51" s="207">
        <v>0</v>
      </c>
      <c r="G51" s="208">
        <v>0</v>
      </c>
    </row>
    <row r="52" spans="2:7" ht="24.75" hidden="1" customHeight="1" x14ac:dyDescent="0.25">
      <c r="B52" s="23">
        <v>18030100</v>
      </c>
      <c r="C52" s="9" t="s">
        <v>179</v>
      </c>
      <c r="D52" s="38">
        <f>E52</f>
        <v>0</v>
      </c>
      <c r="E52" s="39"/>
      <c r="F52" s="205">
        <v>0</v>
      </c>
      <c r="G52" s="206">
        <v>0</v>
      </c>
    </row>
    <row r="53" spans="2:7" s="199" customFormat="1" hidden="1" x14ac:dyDescent="0.25">
      <c r="B53" s="191">
        <v>18050000</v>
      </c>
      <c r="C53" s="209" t="s">
        <v>29</v>
      </c>
      <c r="D53" s="193">
        <f>E53+F53</f>
        <v>0</v>
      </c>
      <c r="E53" s="194">
        <f>SUM(E54:E56)</f>
        <v>0</v>
      </c>
      <c r="F53" s="207">
        <f>SUM(F54:F55)</f>
        <v>0</v>
      </c>
      <c r="G53" s="208">
        <f>SUM(G54:G55)</f>
        <v>0</v>
      </c>
    </row>
    <row r="54" spans="2:7" s="199" customFormat="1" ht="13.5" hidden="1" customHeight="1" x14ac:dyDescent="0.25">
      <c r="B54" s="195">
        <v>18050300</v>
      </c>
      <c r="C54" s="210" t="s">
        <v>30</v>
      </c>
      <c r="D54" s="38">
        <f t="shared" si="1"/>
        <v>0</v>
      </c>
      <c r="E54" s="39"/>
      <c r="F54" s="10">
        <v>0</v>
      </c>
      <c r="G54" s="25">
        <v>0</v>
      </c>
    </row>
    <row r="55" spans="2:7" s="199" customFormat="1" hidden="1" x14ac:dyDescent="0.25">
      <c r="B55" s="195">
        <v>18050400</v>
      </c>
      <c r="C55" s="210" t="s">
        <v>31</v>
      </c>
      <c r="D55" s="38">
        <f t="shared" si="1"/>
        <v>0</v>
      </c>
      <c r="E55" s="39"/>
      <c r="F55" s="10">
        <v>0</v>
      </c>
      <c r="G55" s="25">
        <v>0</v>
      </c>
    </row>
    <row r="56" spans="2:7" s="199" customFormat="1" ht="66" hidden="1" x14ac:dyDescent="0.25">
      <c r="B56" s="23">
        <v>18050500</v>
      </c>
      <c r="C56" s="16" t="s">
        <v>180</v>
      </c>
      <c r="D56" s="38">
        <f>E56</f>
        <v>0</v>
      </c>
      <c r="E56" s="39"/>
      <c r="F56" s="205"/>
      <c r="G56" s="25"/>
    </row>
    <row r="57" spans="2:7" s="199" customFormat="1" ht="13.8" hidden="1" x14ac:dyDescent="0.3">
      <c r="B57" s="186">
        <v>19000000</v>
      </c>
      <c r="C57" s="187" t="s">
        <v>32</v>
      </c>
      <c r="D57" s="188">
        <f t="shared" ref="D57:D69" si="2">E57+F57</f>
        <v>0</v>
      </c>
      <c r="E57" s="189">
        <f>E58</f>
        <v>0</v>
      </c>
      <c r="F57" s="211">
        <f>F58</f>
        <v>0</v>
      </c>
      <c r="G57" s="25">
        <v>0</v>
      </c>
    </row>
    <row r="58" spans="2:7" s="199" customFormat="1" hidden="1" x14ac:dyDescent="0.25">
      <c r="B58" s="191">
        <v>19010000</v>
      </c>
      <c r="C58" s="212" t="s">
        <v>39</v>
      </c>
      <c r="D58" s="193">
        <f t="shared" si="2"/>
        <v>0</v>
      </c>
      <c r="E58" s="194">
        <f>E59</f>
        <v>0</v>
      </c>
      <c r="F58" s="213">
        <f>F59</f>
        <v>0</v>
      </c>
      <c r="G58" s="25">
        <v>0</v>
      </c>
    </row>
    <row r="59" spans="2:7" s="199" customFormat="1" ht="39.6" hidden="1" x14ac:dyDescent="0.25">
      <c r="B59" s="214">
        <v>19010100</v>
      </c>
      <c r="C59" s="215" t="s">
        <v>38</v>
      </c>
      <c r="D59" s="216">
        <f t="shared" si="2"/>
        <v>0</v>
      </c>
      <c r="E59" s="217">
        <v>0</v>
      </c>
      <c r="F59" s="218"/>
      <c r="G59" s="219">
        <v>0</v>
      </c>
    </row>
    <row r="60" spans="2:7" ht="15.6" hidden="1" x14ac:dyDescent="0.3">
      <c r="B60" s="220">
        <v>20000000</v>
      </c>
      <c r="C60" s="221" t="s">
        <v>8</v>
      </c>
      <c r="D60" s="222">
        <f t="shared" si="2"/>
        <v>0</v>
      </c>
      <c r="E60" s="223">
        <f>E61+E69+E78+E83</f>
        <v>0</v>
      </c>
      <c r="F60" s="224">
        <f>F83+F78+F69+F61</f>
        <v>0</v>
      </c>
      <c r="G60" s="25">
        <f>G83</f>
        <v>0</v>
      </c>
    </row>
    <row r="61" spans="2:7" s="228" customFormat="1" ht="27.6" hidden="1" x14ac:dyDescent="0.3">
      <c r="B61" s="436">
        <v>21000000</v>
      </c>
      <c r="C61" s="18" t="s">
        <v>187</v>
      </c>
      <c r="D61" s="225">
        <f t="shared" si="2"/>
        <v>0</v>
      </c>
      <c r="E61" s="189">
        <f>E63+E62</f>
        <v>0</v>
      </c>
      <c r="F61" s="226">
        <f>F63+F68</f>
        <v>0</v>
      </c>
      <c r="G61" s="227"/>
    </row>
    <row r="62" spans="2:7" s="228" customFormat="1" ht="27" hidden="1" x14ac:dyDescent="0.3">
      <c r="B62" s="20">
        <v>21050000</v>
      </c>
      <c r="C62" s="6" t="s">
        <v>478</v>
      </c>
      <c r="D62" s="38">
        <f t="shared" si="2"/>
        <v>0</v>
      </c>
      <c r="E62" s="39"/>
      <c r="F62" s="226"/>
      <c r="G62" s="227"/>
    </row>
    <row r="63" spans="2:7" ht="13.8" hidden="1" x14ac:dyDescent="0.3">
      <c r="B63" s="186">
        <v>21080000</v>
      </c>
      <c r="C63" s="187" t="s">
        <v>14</v>
      </c>
      <c r="D63" s="188">
        <f t="shared" si="2"/>
        <v>0</v>
      </c>
      <c r="E63" s="189">
        <f>E65+E66+E64+E67</f>
        <v>0</v>
      </c>
      <c r="F63" s="10">
        <v>0</v>
      </c>
      <c r="G63" s="25">
        <v>0</v>
      </c>
    </row>
    <row r="64" spans="2:7" hidden="1" x14ac:dyDescent="0.25">
      <c r="B64" s="195">
        <v>21080500</v>
      </c>
      <c r="C64" s="196" t="s">
        <v>14</v>
      </c>
      <c r="D64" s="38">
        <f t="shared" si="2"/>
        <v>0</v>
      </c>
      <c r="E64" s="39"/>
      <c r="F64" s="10"/>
      <c r="G64" s="25"/>
    </row>
    <row r="65" spans="2:7" hidden="1" x14ac:dyDescent="0.25">
      <c r="B65" s="195">
        <v>21081100</v>
      </c>
      <c r="C65" s="196" t="s">
        <v>11</v>
      </c>
      <c r="D65" s="38">
        <f t="shared" si="2"/>
        <v>0</v>
      </c>
      <c r="E65" s="39"/>
      <c r="F65" s="10">
        <v>0</v>
      </c>
      <c r="G65" s="25">
        <v>0</v>
      </c>
    </row>
    <row r="66" spans="2:7" ht="52.8" hidden="1" x14ac:dyDescent="0.25">
      <c r="B66" s="195">
        <v>21081500</v>
      </c>
      <c r="C66" s="17" t="s">
        <v>86</v>
      </c>
      <c r="D66" s="38">
        <f t="shared" si="2"/>
        <v>0</v>
      </c>
      <c r="E66" s="39"/>
      <c r="F66" s="10">
        <v>0</v>
      </c>
      <c r="G66" s="25">
        <v>0</v>
      </c>
    </row>
    <row r="67" spans="2:7" ht="79.2" hidden="1" x14ac:dyDescent="0.25">
      <c r="B67" s="195">
        <v>21082400</v>
      </c>
      <c r="C67" s="17" t="s">
        <v>479</v>
      </c>
      <c r="D67" s="38">
        <f t="shared" si="2"/>
        <v>0</v>
      </c>
      <c r="E67" s="39"/>
      <c r="F67" s="10"/>
      <c r="G67" s="25"/>
    </row>
    <row r="68" spans="2:7" ht="39.6" hidden="1" x14ac:dyDescent="0.25">
      <c r="B68" s="191">
        <v>21110000</v>
      </c>
      <c r="C68" s="29" t="s">
        <v>355</v>
      </c>
      <c r="D68" s="193">
        <f>E68+F68</f>
        <v>0</v>
      </c>
      <c r="E68" s="194"/>
      <c r="F68" s="197"/>
      <c r="G68" s="200"/>
    </row>
    <row r="69" spans="2:7" ht="41.4" hidden="1" x14ac:dyDescent="0.3">
      <c r="B69" s="186">
        <v>22000000</v>
      </c>
      <c r="C69" s="187" t="s">
        <v>9</v>
      </c>
      <c r="D69" s="188">
        <f t="shared" si="2"/>
        <v>0</v>
      </c>
      <c r="E69" s="189">
        <f>E75+E70+E74</f>
        <v>0</v>
      </c>
      <c r="F69" s="10">
        <v>0</v>
      </c>
      <c r="G69" s="25">
        <v>0</v>
      </c>
    </row>
    <row r="70" spans="2:7" ht="27.6" hidden="1" x14ac:dyDescent="0.3">
      <c r="B70" s="191">
        <v>22010000</v>
      </c>
      <c r="C70" s="187" t="s">
        <v>72</v>
      </c>
      <c r="D70" s="193">
        <f>D72+D71+D73</f>
        <v>0</v>
      </c>
      <c r="E70" s="194">
        <f>E71+E72+E73</f>
        <v>0</v>
      </c>
      <c r="F70" s="10">
        <v>0</v>
      </c>
      <c r="G70" s="25">
        <v>0</v>
      </c>
    </row>
    <row r="71" spans="2:7" ht="52.8" hidden="1" x14ac:dyDescent="0.25">
      <c r="B71" s="20">
        <v>22010300</v>
      </c>
      <c r="C71" s="6" t="s">
        <v>181</v>
      </c>
      <c r="D71" s="38">
        <f>E71</f>
        <v>0</v>
      </c>
      <c r="E71" s="39"/>
      <c r="F71" s="10"/>
      <c r="G71" s="25"/>
    </row>
    <row r="72" spans="2:7" ht="26.4" hidden="1" x14ac:dyDescent="0.25">
      <c r="B72" s="195">
        <v>22012500</v>
      </c>
      <c r="C72" s="196" t="s">
        <v>73</v>
      </c>
      <c r="D72" s="38">
        <f>E72</f>
        <v>0</v>
      </c>
      <c r="E72" s="39"/>
      <c r="F72" s="10">
        <v>0</v>
      </c>
      <c r="G72" s="25">
        <v>0</v>
      </c>
    </row>
    <row r="73" spans="2:7" ht="39.6" hidden="1" x14ac:dyDescent="0.25">
      <c r="B73" s="20">
        <v>22012600</v>
      </c>
      <c r="C73" s="6" t="s">
        <v>182</v>
      </c>
      <c r="D73" s="38">
        <f>E73</f>
        <v>0</v>
      </c>
      <c r="E73" s="39"/>
      <c r="F73" s="10"/>
      <c r="G73" s="25"/>
    </row>
    <row r="74" spans="2:7" ht="52.8" hidden="1" x14ac:dyDescent="0.25">
      <c r="B74" s="438">
        <v>22080400</v>
      </c>
      <c r="C74" s="437" t="s">
        <v>341</v>
      </c>
      <c r="D74" s="40">
        <f>E74</f>
        <v>0</v>
      </c>
      <c r="E74" s="41"/>
      <c r="F74" s="27"/>
      <c r="G74" s="28"/>
    </row>
    <row r="75" spans="2:7" hidden="1" x14ac:dyDescent="0.25">
      <c r="B75" s="191">
        <v>22090000</v>
      </c>
      <c r="C75" s="192" t="s">
        <v>10</v>
      </c>
      <c r="D75" s="193">
        <f>E75+F75</f>
        <v>0</v>
      </c>
      <c r="E75" s="194">
        <f>SUM(E76:E77)</f>
        <v>0</v>
      </c>
      <c r="F75" s="10">
        <v>0</v>
      </c>
      <c r="G75" s="25">
        <v>0</v>
      </c>
    </row>
    <row r="76" spans="2:7" ht="52.8" hidden="1" x14ac:dyDescent="0.25">
      <c r="B76" s="195">
        <v>22090100</v>
      </c>
      <c r="C76" s="196" t="s">
        <v>21</v>
      </c>
      <c r="D76" s="38">
        <f>E76+F76</f>
        <v>0</v>
      </c>
      <c r="E76" s="39"/>
      <c r="F76" s="10">
        <v>0</v>
      </c>
      <c r="G76" s="25">
        <v>0</v>
      </c>
    </row>
    <row r="77" spans="2:7" ht="37.5" hidden="1" customHeight="1" x14ac:dyDescent="0.25">
      <c r="B77" s="195">
        <v>22090400</v>
      </c>
      <c r="C77" s="196" t="s">
        <v>22</v>
      </c>
      <c r="D77" s="38">
        <f>E77+F77</f>
        <v>0</v>
      </c>
      <c r="E77" s="39"/>
      <c r="F77" s="10">
        <v>0</v>
      </c>
      <c r="G77" s="25">
        <v>0</v>
      </c>
    </row>
    <row r="78" spans="2:7" s="228" customFormat="1" ht="13.8" hidden="1" x14ac:dyDescent="0.3">
      <c r="B78" s="24">
        <v>24000000</v>
      </c>
      <c r="C78" s="12" t="s">
        <v>183</v>
      </c>
      <c r="D78" s="188">
        <f>E78+F78</f>
        <v>0</v>
      </c>
      <c r="E78" s="189">
        <f>E79</f>
        <v>0</v>
      </c>
      <c r="F78" s="226">
        <f>F79</f>
        <v>0</v>
      </c>
      <c r="G78" s="227"/>
    </row>
    <row r="79" spans="2:7" hidden="1" x14ac:dyDescent="0.25">
      <c r="B79" s="19">
        <v>24060000</v>
      </c>
      <c r="C79" s="11" t="s">
        <v>184</v>
      </c>
      <c r="D79" s="193">
        <f>E79+F79</f>
        <v>0</v>
      </c>
      <c r="E79" s="194">
        <f>E80+E82</f>
        <v>0</v>
      </c>
      <c r="F79" s="197">
        <f>F80+F81+F82</f>
        <v>0</v>
      </c>
      <c r="G79" s="25"/>
    </row>
    <row r="80" spans="2:7" hidden="1" x14ac:dyDescent="0.25">
      <c r="B80" s="20">
        <v>24060300</v>
      </c>
      <c r="C80" s="5" t="s">
        <v>184</v>
      </c>
      <c r="D80" s="38">
        <f>E80</f>
        <v>0</v>
      </c>
      <c r="E80" s="39"/>
      <c r="F80" s="10"/>
      <c r="G80" s="25"/>
    </row>
    <row r="81" spans="2:7" ht="52.8" hidden="1" x14ac:dyDescent="0.25">
      <c r="B81" s="20">
        <v>24062100</v>
      </c>
      <c r="C81" s="6" t="s">
        <v>188</v>
      </c>
      <c r="D81" s="38">
        <f>E81+F81</f>
        <v>0</v>
      </c>
      <c r="E81" s="39">
        <v>0</v>
      </c>
      <c r="F81" s="10"/>
      <c r="G81" s="25"/>
    </row>
    <row r="82" spans="2:7" ht="92.4" hidden="1" x14ac:dyDescent="0.25">
      <c r="B82" s="42">
        <v>24062200</v>
      </c>
      <c r="C82" s="6" t="s">
        <v>185</v>
      </c>
      <c r="D82" s="229">
        <f>E82</f>
        <v>0</v>
      </c>
      <c r="E82" s="203"/>
      <c r="F82" s="10"/>
      <c r="G82" s="25"/>
    </row>
    <row r="83" spans="2:7" ht="13.8" hidden="1" x14ac:dyDescent="0.3">
      <c r="B83" s="186">
        <v>25000000</v>
      </c>
      <c r="C83" s="187" t="s">
        <v>12</v>
      </c>
      <c r="D83" s="188">
        <f>E83+F83</f>
        <v>0</v>
      </c>
      <c r="E83" s="189">
        <f t="shared" ref="E83:G84" si="3">E84</f>
        <v>0</v>
      </c>
      <c r="F83" s="226">
        <f t="shared" si="3"/>
        <v>0</v>
      </c>
      <c r="G83" s="227">
        <f t="shared" si="3"/>
        <v>0</v>
      </c>
    </row>
    <row r="84" spans="2:7" s="199" customFormat="1" ht="41.4" hidden="1" x14ac:dyDescent="0.3">
      <c r="B84" s="191">
        <v>25010000</v>
      </c>
      <c r="C84" s="187" t="s">
        <v>33</v>
      </c>
      <c r="D84" s="230">
        <f>E84+F84</f>
        <v>0</v>
      </c>
      <c r="E84" s="194">
        <f t="shared" si="3"/>
        <v>0</v>
      </c>
      <c r="F84" s="197">
        <f t="shared" si="3"/>
        <v>0</v>
      </c>
      <c r="G84" s="200">
        <f t="shared" si="3"/>
        <v>0</v>
      </c>
    </row>
    <row r="85" spans="2:7" ht="26.4" hidden="1" x14ac:dyDescent="0.25">
      <c r="B85" s="195">
        <v>25010100</v>
      </c>
      <c r="C85" s="196" t="s">
        <v>34</v>
      </c>
      <c r="D85" s="38">
        <f>E85+F85</f>
        <v>0</v>
      </c>
      <c r="E85" s="39">
        <v>0</v>
      </c>
      <c r="F85" s="10"/>
      <c r="G85" s="25">
        <v>0</v>
      </c>
    </row>
    <row r="86" spans="2:7" ht="15.6" hidden="1" x14ac:dyDescent="0.3">
      <c r="B86" s="220">
        <v>30000000</v>
      </c>
      <c r="C86" s="221" t="s">
        <v>40</v>
      </c>
      <c r="D86" s="185">
        <f>E86+F86</f>
        <v>0</v>
      </c>
      <c r="E86" s="39">
        <f>E88</f>
        <v>0</v>
      </c>
      <c r="F86" s="234"/>
      <c r="G86" s="445"/>
    </row>
    <row r="87" spans="2:7" ht="27.6" hidden="1" x14ac:dyDescent="0.3">
      <c r="B87" s="186">
        <v>31000000</v>
      </c>
      <c r="C87" s="187" t="s">
        <v>486</v>
      </c>
      <c r="D87" s="225"/>
      <c r="E87" s="453"/>
      <c r="F87" s="425"/>
      <c r="G87" s="426"/>
    </row>
    <row r="88" spans="2:7" ht="96.6" hidden="1" x14ac:dyDescent="0.3">
      <c r="B88" s="186">
        <v>31010000</v>
      </c>
      <c r="C88" s="187" t="s">
        <v>342</v>
      </c>
      <c r="D88" s="194"/>
      <c r="E88" s="194">
        <f>E89+E90</f>
        <v>0</v>
      </c>
      <c r="F88" s="194"/>
      <c r="G88" s="194"/>
    </row>
    <row r="89" spans="2:7" ht="79.8" hidden="1" x14ac:dyDescent="0.3">
      <c r="B89" s="195">
        <v>31010200</v>
      </c>
      <c r="C89" s="196" t="s">
        <v>342</v>
      </c>
      <c r="D89" s="38">
        <f>E89+F89</f>
        <v>0</v>
      </c>
      <c r="E89" s="39"/>
      <c r="F89" s="231"/>
      <c r="G89" s="232"/>
    </row>
    <row r="90" spans="2:7" ht="39.6" hidden="1" x14ac:dyDescent="0.25">
      <c r="B90" s="195">
        <v>31030000</v>
      </c>
      <c r="C90" s="196" t="s">
        <v>480</v>
      </c>
      <c r="D90" s="38"/>
      <c r="E90" s="39"/>
      <c r="F90" s="38"/>
      <c r="G90" s="469"/>
    </row>
    <row r="91" spans="2:7" ht="27.6" hidden="1" x14ac:dyDescent="0.3">
      <c r="B91" s="186">
        <v>33000000</v>
      </c>
      <c r="C91" s="187" t="s">
        <v>35</v>
      </c>
      <c r="D91" s="188">
        <f>E91+F91</f>
        <v>0</v>
      </c>
      <c r="E91" s="39">
        <v>0</v>
      </c>
      <c r="F91" s="226">
        <f>F92</f>
        <v>0</v>
      </c>
      <c r="G91" s="227">
        <f>G92</f>
        <v>0</v>
      </c>
    </row>
    <row r="92" spans="2:7" hidden="1" x14ac:dyDescent="0.25">
      <c r="B92" s="195">
        <v>33010100</v>
      </c>
      <c r="C92" s="196" t="s">
        <v>36</v>
      </c>
      <c r="D92" s="38">
        <f>E92+F92</f>
        <v>0</v>
      </c>
      <c r="E92" s="233">
        <v>0</v>
      </c>
      <c r="F92" s="10"/>
      <c r="G92" s="25">
        <f>F92</f>
        <v>0</v>
      </c>
    </row>
    <row r="93" spans="2:7" s="428" customFormat="1" ht="31.2" hidden="1" x14ac:dyDescent="0.3">
      <c r="B93" s="220"/>
      <c r="C93" s="221" t="s">
        <v>143</v>
      </c>
      <c r="D93" s="222">
        <f>D14+D60+D86</f>
        <v>0</v>
      </c>
      <c r="E93" s="427">
        <f>E14+E60+E86</f>
        <v>0</v>
      </c>
      <c r="F93" s="427">
        <f>F14+F60+F86</f>
        <v>0</v>
      </c>
      <c r="G93" s="470">
        <f>G14+G60+G86</f>
        <v>0</v>
      </c>
    </row>
    <row r="94" spans="2:7" ht="15.6" x14ac:dyDescent="0.3">
      <c r="B94" s="220">
        <v>40000000</v>
      </c>
      <c r="C94" s="221" t="s">
        <v>15</v>
      </c>
      <c r="D94" s="234">
        <f>E94+F94</f>
        <v>0</v>
      </c>
      <c r="E94" s="235">
        <f>E95</f>
        <v>0</v>
      </c>
      <c r="F94" s="234">
        <f>F95</f>
        <v>0</v>
      </c>
      <c r="G94" s="232">
        <f>G95</f>
        <v>0</v>
      </c>
    </row>
    <row r="95" spans="2:7" ht="17.25" customHeight="1" x14ac:dyDescent="0.3">
      <c r="B95" s="191">
        <v>41000000</v>
      </c>
      <c r="C95" s="192" t="s">
        <v>41</v>
      </c>
      <c r="D95" s="193">
        <f>F95</f>
        <v>0</v>
      </c>
      <c r="E95" s="193">
        <f>E112+E104</f>
        <v>0</v>
      </c>
      <c r="F95" s="204">
        <f>F105</f>
        <v>0</v>
      </c>
      <c r="G95" s="237"/>
    </row>
    <row r="96" spans="2:7" ht="26.25" hidden="1" customHeight="1" x14ac:dyDescent="0.3">
      <c r="B96" s="186">
        <v>41030000</v>
      </c>
      <c r="C96" s="187" t="s">
        <v>468</v>
      </c>
      <c r="D96" s="202"/>
      <c r="E96" s="238"/>
      <c r="F96" s="236"/>
      <c r="G96" s="237"/>
    </row>
    <row r="97" spans="2:7" ht="69" hidden="1" customHeight="1" x14ac:dyDescent="0.25">
      <c r="B97" s="471"/>
      <c r="C97" s="196"/>
      <c r="D97" s="229"/>
      <c r="E97" s="239"/>
      <c r="F97" s="242"/>
      <c r="G97" s="240"/>
    </row>
    <row r="98" spans="2:7" ht="26.4" hidden="1" x14ac:dyDescent="0.3">
      <c r="B98" s="13">
        <v>41033900</v>
      </c>
      <c r="C98" s="14" t="s">
        <v>186</v>
      </c>
      <c r="D98" s="241">
        <f>E98+F98</f>
        <v>0</v>
      </c>
      <c r="E98" s="242"/>
      <c r="F98" s="226"/>
      <c r="G98" s="227"/>
    </row>
    <row r="99" spans="2:7" ht="52.8" hidden="1" x14ac:dyDescent="0.3">
      <c r="B99" s="13">
        <v>41034500</v>
      </c>
      <c r="C99" s="14" t="s">
        <v>345</v>
      </c>
      <c r="D99" s="241">
        <f>E99</f>
        <v>0</v>
      </c>
      <c r="E99" s="242"/>
      <c r="F99" s="226"/>
      <c r="G99" s="227"/>
    </row>
    <row r="100" spans="2:7" ht="39.6" hidden="1" x14ac:dyDescent="0.3">
      <c r="B100" s="13">
        <v>41035200</v>
      </c>
      <c r="C100" s="14" t="s">
        <v>320</v>
      </c>
      <c r="D100" s="241">
        <f>E100</f>
        <v>0</v>
      </c>
      <c r="E100" s="242"/>
      <c r="F100" s="226"/>
      <c r="G100" s="227"/>
    </row>
    <row r="101" spans="2:7" ht="66" hidden="1" x14ac:dyDescent="0.3">
      <c r="B101" s="13">
        <v>41035500</v>
      </c>
      <c r="C101" s="14" t="s">
        <v>321</v>
      </c>
      <c r="D101" s="241">
        <f>E101</f>
        <v>0</v>
      </c>
      <c r="E101" s="242"/>
      <c r="F101" s="226"/>
      <c r="G101" s="227"/>
    </row>
    <row r="102" spans="2:7" ht="27.6" hidden="1" x14ac:dyDescent="0.3">
      <c r="B102" s="246">
        <v>41040000</v>
      </c>
      <c r="C102" s="424" t="s">
        <v>475</v>
      </c>
      <c r="D102" s="202">
        <f>D104</f>
        <v>0</v>
      </c>
      <c r="E102" s="238">
        <f>D102</f>
        <v>0</v>
      </c>
      <c r="F102" s="425"/>
      <c r="G102" s="426"/>
    </row>
    <row r="103" spans="2:7" ht="66" hidden="1" x14ac:dyDescent="0.3">
      <c r="B103" s="13">
        <v>41040200</v>
      </c>
      <c r="C103" s="14" t="s">
        <v>471</v>
      </c>
      <c r="D103" s="241">
        <f>E103+F103</f>
        <v>0</v>
      </c>
      <c r="E103" s="242"/>
      <c r="F103" s="226"/>
      <c r="G103" s="227"/>
    </row>
    <row r="104" spans="2:7" ht="13.8" hidden="1" x14ac:dyDescent="0.3">
      <c r="B104" s="13">
        <v>41040400</v>
      </c>
      <c r="C104" s="14" t="s">
        <v>474</v>
      </c>
      <c r="D104" s="229">
        <f>E104</f>
        <v>0</v>
      </c>
      <c r="E104" s="239"/>
      <c r="F104" s="226"/>
      <c r="G104" s="227"/>
    </row>
    <row r="105" spans="2:7" ht="27.6" hidden="1" x14ac:dyDescent="0.3">
      <c r="B105" s="246">
        <v>41050000</v>
      </c>
      <c r="C105" s="424" t="s">
        <v>467</v>
      </c>
      <c r="D105" s="202">
        <f>D107</f>
        <v>0</v>
      </c>
      <c r="E105" s="238"/>
      <c r="F105" s="479"/>
      <c r="G105" s="426"/>
    </row>
    <row r="106" spans="2:7" ht="118.8" hidden="1" x14ac:dyDescent="0.3">
      <c r="B106" s="13">
        <v>41050900</v>
      </c>
      <c r="C106" s="14" t="s">
        <v>330</v>
      </c>
      <c r="D106" s="229">
        <f>E106+F106</f>
        <v>0</v>
      </c>
      <c r="E106" s="239"/>
      <c r="F106" s="479"/>
      <c r="G106" s="227"/>
    </row>
    <row r="107" spans="2:7" ht="39.6" hidden="1" x14ac:dyDescent="0.3">
      <c r="B107" s="15">
        <v>41051000</v>
      </c>
      <c r="C107" s="14" t="s">
        <v>506</v>
      </c>
      <c r="D107" s="229">
        <f>E107+F107</f>
        <v>0</v>
      </c>
      <c r="E107" s="239"/>
      <c r="F107" s="480"/>
      <c r="G107" s="227"/>
    </row>
    <row r="108" spans="2:7" ht="53.4" hidden="1" x14ac:dyDescent="0.3">
      <c r="B108" s="195">
        <v>41051200</v>
      </c>
      <c r="C108" s="196" t="s">
        <v>267</v>
      </c>
      <c r="D108" s="241">
        <f>E108+F108</f>
        <v>0</v>
      </c>
      <c r="E108" s="242"/>
      <c r="F108" s="226"/>
      <c r="G108" s="227"/>
    </row>
    <row r="109" spans="2:7" ht="66.599999999999994" hidden="1" x14ac:dyDescent="0.3">
      <c r="B109" s="195">
        <v>41051400</v>
      </c>
      <c r="C109" s="196" t="s">
        <v>317</v>
      </c>
      <c r="D109" s="241">
        <f>E109</f>
        <v>0</v>
      </c>
      <c r="E109" s="242"/>
      <c r="F109" s="226"/>
      <c r="G109" s="227"/>
    </row>
    <row r="110" spans="2:7" ht="66" hidden="1" x14ac:dyDescent="0.3">
      <c r="B110" s="195">
        <v>41051700</v>
      </c>
      <c r="C110" s="243" t="s">
        <v>282</v>
      </c>
      <c r="D110" s="241">
        <f>E110+F110</f>
        <v>0</v>
      </c>
      <c r="E110" s="242"/>
      <c r="F110" s="226"/>
      <c r="G110" s="227"/>
    </row>
    <row r="111" spans="2:7" ht="57" hidden="1" customHeight="1" x14ac:dyDescent="0.3">
      <c r="B111" s="195">
        <v>41055000</v>
      </c>
      <c r="C111" s="196" t="s">
        <v>248</v>
      </c>
      <c r="D111" s="244">
        <f>E111+F111</f>
        <v>0</v>
      </c>
      <c r="E111" s="245"/>
      <c r="F111" s="226"/>
      <c r="G111" s="227"/>
    </row>
    <row r="112" spans="2:7" ht="33.75" customHeight="1" x14ac:dyDescent="0.3">
      <c r="B112" s="246">
        <v>41050000</v>
      </c>
      <c r="C112" s="187" t="s">
        <v>467</v>
      </c>
      <c r="D112" s="202">
        <f>D113+D114</f>
        <v>0</v>
      </c>
      <c r="E112" s="238">
        <f>E113+E114</f>
        <v>0</v>
      </c>
      <c r="F112" s="226"/>
      <c r="G112" s="227"/>
    </row>
    <row r="113" spans="2:8" ht="13.5" customHeight="1" thickBot="1" x14ac:dyDescent="0.3">
      <c r="B113" s="472">
        <v>41053900</v>
      </c>
      <c r="C113" s="473" t="s">
        <v>249</v>
      </c>
      <c r="D113" s="474">
        <f>E113+F113</f>
        <v>0</v>
      </c>
      <c r="E113" s="475"/>
      <c r="F113" s="476">
        <f>'додаток 3'!E45+'додаток 3'!E46</f>
        <v>0</v>
      </c>
      <c r="G113" s="477">
        <f>F113</f>
        <v>0</v>
      </c>
    </row>
    <row r="114" spans="2:8" ht="66.75" hidden="1" customHeight="1" thickBot="1" x14ac:dyDescent="0.3">
      <c r="B114" s="459" t="s">
        <v>472</v>
      </c>
      <c r="C114" s="460" t="s">
        <v>473</v>
      </c>
      <c r="D114" s="461">
        <f>E114</f>
        <v>0</v>
      </c>
      <c r="E114" s="462"/>
      <c r="F114" s="422"/>
      <c r="G114" s="423"/>
    </row>
    <row r="115" spans="2:8" s="433" customFormat="1" ht="17.399999999999999" thickBot="1" x14ac:dyDescent="0.35">
      <c r="B115" s="429"/>
      <c r="C115" s="430" t="s">
        <v>139</v>
      </c>
      <c r="D115" s="431">
        <f>D93+D94</f>
        <v>0</v>
      </c>
      <c r="E115" s="432">
        <f>E93+E94</f>
        <v>0</v>
      </c>
      <c r="F115" s="446">
        <f>F93+F94</f>
        <v>0</v>
      </c>
      <c r="G115" s="447">
        <f>G93+G94</f>
        <v>0</v>
      </c>
      <c r="H115" s="448"/>
    </row>
    <row r="116" spans="2:8" x14ac:dyDescent="0.25">
      <c r="E116" s="4"/>
      <c r="F116" s="2"/>
      <c r="G116" s="2"/>
    </row>
    <row r="117" spans="2:8" x14ac:dyDescent="0.25">
      <c r="D117" s="67"/>
      <c r="E117" s="4"/>
      <c r="F117" s="4"/>
      <c r="G117" s="2"/>
    </row>
    <row r="118" spans="2:8" x14ac:dyDescent="0.25">
      <c r="D118" s="67"/>
      <c r="E118" s="4"/>
      <c r="F118" s="4"/>
      <c r="G118" s="2"/>
    </row>
    <row r="119" spans="2:8" s="30" customFormat="1" ht="18" x14ac:dyDescent="0.35">
      <c r="B119" s="30" t="s">
        <v>436</v>
      </c>
      <c r="D119" s="247"/>
      <c r="E119" s="32" t="s">
        <v>424</v>
      </c>
      <c r="F119" s="32"/>
      <c r="G119" s="33"/>
    </row>
    <row r="120" spans="2:8" x14ac:dyDescent="0.25">
      <c r="D120" s="67"/>
      <c r="E120" s="4"/>
      <c r="F120" s="2"/>
      <c r="G120" s="2"/>
    </row>
    <row r="121" spans="2:8" ht="15.6" x14ac:dyDescent="0.3">
      <c r="B121" s="248"/>
      <c r="D121" s="67"/>
      <c r="E121" s="4"/>
      <c r="F121" s="249"/>
      <c r="G121" s="250"/>
    </row>
    <row r="122" spans="2:8" ht="15.6" x14ac:dyDescent="0.3">
      <c r="B122" s="248"/>
      <c r="C122" s="248"/>
      <c r="D122" s="248"/>
      <c r="E122" s="251"/>
      <c r="F122" s="2"/>
      <c r="G122" s="2"/>
    </row>
    <row r="123" spans="2:8" x14ac:dyDescent="0.25">
      <c r="E123" s="252"/>
      <c r="F123" s="2"/>
      <c r="G123" s="2"/>
    </row>
    <row r="124" spans="2:8" x14ac:dyDescent="0.25">
      <c r="E124" s="4"/>
      <c r="F124" s="2"/>
      <c r="G124" s="2"/>
    </row>
    <row r="125" spans="2:8" x14ac:dyDescent="0.25">
      <c r="E125" s="4"/>
      <c r="F125" s="2"/>
      <c r="G125" s="2"/>
    </row>
    <row r="126" spans="2:8" x14ac:dyDescent="0.25">
      <c r="E126" s="4"/>
      <c r="F126" s="2"/>
      <c r="G126" s="2"/>
    </row>
    <row r="127" spans="2:8" x14ac:dyDescent="0.25">
      <c r="E127" s="4"/>
      <c r="F127" s="2"/>
      <c r="G127" s="2"/>
    </row>
    <row r="128" spans="2:8" x14ac:dyDescent="0.25">
      <c r="E128" s="253"/>
      <c r="F128" s="2"/>
      <c r="G128" s="2"/>
    </row>
    <row r="129" spans="5:7" x14ac:dyDescent="0.25">
      <c r="E129" s="4"/>
      <c r="F129" s="2"/>
      <c r="G129" s="2"/>
    </row>
    <row r="130" spans="5:7" x14ac:dyDescent="0.25">
      <c r="E130" s="4"/>
      <c r="F130" s="2"/>
      <c r="G130" s="2"/>
    </row>
    <row r="131" spans="5:7" x14ac:dyDescent="0.25">
      <c r="E131" s="4"/>
      <c r="F131" s="2"/>
      <c r="G131" s="2"/>
    </row>
    <row r="132" spans="5:7" x14ac:dyDescent="0.25">
      <c r="E132" s="4"/>
      <c r="F132" s="2"/>
      <c r="G132" s="2"/>
    </row>
    <row r="133" spans="5:7" x14ac:dyDescent="0.25">
      <c r="E133" s="4"/>
      <c r="F133" s="2"/>
      <c r="G133" s="2"/>
    </row>
    <row r="134" spans="5:7" x14ac:dyDescent="0.25">
      <c r="E134" s="4"/>
      <c r="F134" s="2"/>
      <c r="G134" s="2"/>
    </row>
    <row r="135" spans="5:7" x14ac:dyDescent="0.25">
      <c r="E135" s="4"/>
      <c r="F135" s="2"/>
      <c r="G135" s="2"/>
    </row>
    <row r="136" spans="5:7" x14ac:dyDescent="0.25">
      <c r="E136" s="4"/>
      <c r="F136" s="2"/>
      <c r="G136" s="2"/>
    </row>
    <row r="137" spans="5:7" x14ac:dyDescent="0.25">
      <c r="E137" s="4"/>
      <c r="F137" s="2"/>
      <c r="G137" s="2"/>
    </row>
    <row r="138" spans="5:7" x14ac:dyDescent="0.25">
      <c r="E138" s="4"/>
      <c r="F138" s="2"/>
      <c r="G138" s="2"/>
    </row>
    <row r="139" spans="5:7" x14ac:dyDescent="0.25">
      <c r="E139" s="4"/>
      <c r="F139" s="2"/>
      <c r="G139" s="2"/>
    </row>
    <row r="140" spans="5:7" x14ac:dyDescent="0.25">
      <c r="E140" s="4"/>
      <c r="F140" s="2"/>
      <c r="G140" s="2"/>
    </row>
    <row r="141" spans="5:7" x14ac:dyDescent="0.25">
      <c r="E141" s="4"/>
      <c r="F141" s="2"/>
      <c r="G141" s="2"/>
    </row>
    <row r="142" spans="5:7" x14ac:dyDescent="0.25">
      <c r="E142" s="4"/>
      <c r="F142" s="2"/>
      <c r="G142" s="2"/>
    </row>
    <row r="143" spans="5:7" x14ac:dyDescent="0.25">
      <c r="E143" s="4"/>
      <c r="F143" s="2"/>
      <c r="G143" s="2"/>
    </row>
    <row r="144" spans="5:7" x14ac:dyDescent="0.25">
      <c r="E144" s="4"/>
      <c r="F144" s="2"/>
      <c r="G144" s="2"/>
    </row>
    <row r="145" spans="5:7" x14ac:dyDescent="0.25">
      <c r="E145" s="4"/>
      <c r="F145" s="2"/>
      <c r="G145" s="2"/>
    </row>
    <row r="146" spans="5:7" x14ac:dyDescent="0.25">
      <c r="E146" s="4"/>
      <c r="F146" s="2"/>
      <c r="G146" s="2"/>
    </row>
    <row r="147" spans="5:7" x14ac:dyDescent="0.25">
      <c r="E147" s="4"/>
      <c r="F147" s="2"/>
      <c r="G147" s="2"/>
    </row>
    <row r="148" spans="5:7" x14ac:dyDescent="0.25">
      <c r="E148" s="4"/>
      <c r="F148" s="2"/>
      <c r="G148" s="2"/>
    </row>
    <row r="149" spans="5:7" x14ac:dyDescent="0.25">
      <c r="E149" s="4"/>
      <c r="F149" s="2"/>
      <c r="G149" s="2"/>
    </row>
    <row r="150" spans="5:7" x14ac:dyDescent="0.25">
      <c r="E150" s="4"/>
      <c r="F150" s="2"/>
      <c r="G150" s="2"/>
    </row>
    <row r="151" spans="5:7" x14ac:dyDescent="0.25">
      <c r="E151" s="4"/>
      <c r="F151" s="2"/>
      <c r="G151" s="2"/>
    </row>
    <row r="152" spans="5:7" x14ac:dyDescent="0.25">
      <c r="E152" s="4"/>
      <c r="F152" s="2"/>
      <c r="G152" s="2"/>
    </row>
    <row r="153" spans="5:7" x14ac:dyDescent="0.25">
      <c r="E153" s="4"/>
      <c r="F153" s="2"/>
      <c r="G153" s="2"/>
    </row>
    <row r="154" spans="5:7" x14ac:dyDescent="0.25">
      <c r="E154" s="4"/>
      <c r="F154" s="2"/>
      <c r="G154" s="2"/>
    </row>
    <row r="155" spans="5:7" x14ac:dyDescent="0.25">
      <c r="E155" s="4"/>
      <c r="F155" s="2"/>
      <c r="G155" s="2"/>
    </row>
    <row r="156" spans="5:7" x14ac:dyDescent="0.25">
      <c r="E156" s="4"/>
      <c r="F156" s="2"/>
      <c r="G156" s="2"/>
    </row>
    <row r="157" spans="5:7" x14ac:dyDescent="0.25">
      <c r="E157" s="4"/>
      <c r="F157" s="2"/>
      <c r="G157" s="2"/>
    </row>
    <row r="158" spans="5:7" x14ac:dyDescent="0.25">
      <c r="E158" s="4"/>
      <c r="F158" s="2"/>
      <c r="G158" s="2"/>
    </row>
    <row r="159" spans="5:7" x14ac:dyDescent="0.25">
      <c r="E159" s="4"/>
      <c r="F159" s="2"/>
      <c r="G159" s="2"/>
    </row>
    <row r="160" spans="5:7" x14ac:dyDescent="0.25">
      <c r="E160" s="4"/>
      <c r="F160" s="2"/>
      <c r="G160" s="2"/>
    </row>
    <row r="161" spans="5:7" x14ac:dyDescent="0.25">
      <c r="E161" s="4"/>
      <c r="F161" s="2"/>
      <c r="G161" s="2"/>
    </row>
    <row r="162" spans="5:7" x14ac:dyDescent="0.25">
      <c r="E162" s="4"/>
      <c r="F162" s="2"/>
      <c r="G162" s="2"/>
    </row>
    <row r="163" spans="5:7" x14ac:dyDescent="0.25">
      <c r="E163" s="4"/>
      <c r="F163" s="2"/>
      <c r="G163" s="2"/>
    </row>
    <row r="164" spans="5:7" x14ac:dyDescent="0.25">
      <c r="E164" s="4"/>
      <c r="F164" s="2"/>
      <c r="G164" s="2"/>
    </row>
    <row r="165" spans="5:7" x14ac:dyDescent="0.25">
      <c r="E165" s="4"/>
      <c r="F165" s="2"/>
      <c r="G165" s="2"/>
    </row>
    <row r="166" spans="5:7" x14ac:dyDescent="0.25">
      <c r="E166" s="4"/>
      <c r="F166" s="2"/>
      <c r="G166" s="2"/>
    </row>
    <row r="167" spans="5:7" x14ac:dyDescent="0.25">
      <c r="E167" s="4"/>
      <c r="F167" s="2"/>
      <c r="G167" s="2"/>
    </row>
    <row r="168" spans="5:7" x14ac:dyDescent="0.25">
      <c r="E168" s="4"/>
      <c r="F168" s="2"/>
      <c r="G168" s="2"/>
    </row>
    <row r="169" spans="5:7" x14ac:dyDescent="0.25">
      <c r="E169" s="4"/>
      <c r="F169" s="2"/>
      <c r="G169" s="2"/>
    </row>
    <row r="170" spans="5:7" x14ac:dyDescent="0.25">
      <c r="E170" s="4"/>
      <c r="F170" s="2"/>
      <c r="G170" s="2"/>
    </row>
    <row r="171" spans="5:7" x14ac:dyDescent="0.25">
      <c r="E171" s="4"/>
      <c r="F171" s="2"/>
      <c r="G171" s="2"/>
    </row>
    <row r="172" spans="5:7" x14ac:dyDescent="0.25">
      <c r="E172" s="4"/>
      <c r="F172" s="2"/>
      <c r="G172" s="2"/>
    </row>
    <row r="173" spans="5:7" x14ac:dyDescent="0.25">
      <c r="E173" s="4"/>
      <c r="F173" s="2"/>
      <c r="G173" s="2"/>
    </row>
    <row r="174" spans="5:7" x14ac:dyDescent="0.25">
      <c r="E174" s="4"/>
      <c r="F174" s="2"/>
      <c r="G174" s="2"/>
    </row>
    <row r="175" spans="5:7" x14ac:dyDescent="0.25">
      <c r="E175" s="4"/>
      <c r="F175" s="2"/>
      <c r="G175" s="2"/>
    </row>
    <row r="176" spans="5:7" x14ac:dyDescent="0.25">
      <c r="E176" s="4"/>
      <c r="F176" s="2"/>
      <c r="G176" s="2"/>
    </row>
    <row r="177" spans="5:7" x14ac:dyDescent="0.25">
      <c r="E177" s="4"/>
      <c r="F177" s="2"/>
      <c r="G177" s="2"/>
    </row>
    <row r="178" spans="5:7" x14ac:dyDescent="0.25">
      <c r="E178" s="4"/>
      <c r="F178" s="2"/>
      <c r="G178" s="2"/>
    </row>
    <row r="179" spans="5:7" x14ac:dyDescent="0.25">
      <c r="E179" s="4"/>
      <c r="F179" s="2"/>
      <c r="G179" s="2"/>
    </row>
    <row r="180" spans="5:7" x14ac:dyDescent="0.25">
      <c r="E180" s="4"/>
      <c r="F180" s="2"/>
      <c r="G180" s="2"/>
    </row>
    <row r="181" spans="5:7" x14ac:dyDescent="0.25">
      <c r="E181" s="4"/>
      <c r="F181" s="2"/>
      <c r="G181" s="2"/>
    </row>
    <row r="182" spans="5:7" x14ac:dyDescent="0.25">
      <c r="E182" s="4"/>
      <c r="F182" s="2"/>
      <c r="G182" s="2"/>
    </row>
    <row r="183" spans="5:7" x14ac:dyDescent="0.25">
      <c r="E183" s="4"/>
      <c r="F183" s="2"/>
      <c r="G183" s="2"/>
    </row>
    <row r="184" spans="5:7" x14ac:dyDescent="0.25">
      <c r="E184" s="4"/>
      <c r="F184" s="2"/>
      <c r="G184" s="2"/>
    </row>
    <row r="185" spans="5:7" x14ac:dyDescent="0.25">
      <c r="E185" s="4"/>
      <c r="F185" s="2"/>
      <c r="G185" s="2"/>
    </row>
    <row r="186" spans="5:7" x14ac:dyDescent="0.25">
      <c r="E186" s="4"/>
      <c r="F186" s="2"/>
      <c r="G186" s="2"/>
    </row>
    <row r="187" spans="5:7" x14ac:dyDescent="0.25">
      <c r="E187" s="4"/>
      <c r="F187" s="2"/>
      <c r="G187" s="2"/>
    </row>
    <row r="188" spans="5:7" x14ac:dyDescent="0.25">
      <c r="E188" s="4"/>
      <c r="F188" s="2"/>
      <c r="G188" s="2"/>
    </row>
    <row r="189" spans="5:7" x14ac:dyDescent="0.25">
      <c r="E189" s="4"/>
      <c r="F189" s="2"/>
      <c r="G189" s="2"/>
    </row>
    <row r="190" spans="5:7" x14ac:dyDescent="0.25">
      <c r="E190" s="4"/>
      <c r="F190" s="2"/>
      <c r="G190" s="2"/>
    </row>
    <row r="191" spans="5:7" x14ac:dyDescent="0.25">
      <c r="E191" s="4"/>
      <c r="F191" s="2"/>
      <c r="G191" s="2"/>
    </row>
    <row r="192" spans="5:7" x14ac:dyDescent="0.25">
      <c r="E192" s="4"/>
      <c r="F192" s="2"/>
      <c r="G192" s="2"/>
    </row>
    <row r="193" spans="5:7" x14ac:dyDescent="0.25">
      <c r="E193" s="4"/>
      <c r="F193" s="2"/>
      <c r="G193" s="2"/>
    </row>
    <row r="194" spans="5:7" x14ac:dyDescent="0.25">
      <c r="E194" s="4"/>
      <c r="F194" s="2"/>
      <c r="G194" s="2"/>
    </row>
    <row r="195" spans="5:7" x14ac:dyDescent="0.25">
      <c r="E195" s="4"/>
      <c r="F195" s="2"/>
      <c r="G195" s="2"/>
    </row>
    <row r="196" spans="5:7" x14ac:dyDescent="0.25">
      <c r="E196" s="4"/>
      <c r="F196" s="2"/>
      <c r="G196" s="2"/>
    </row>
    <row r="197" spans="5:7" x14ac:dyDescent="0.25">
      <c r="E197" s="4"/>
      <c r="F197" s="2"/>
      <c r="G197" s="2"/>
    </row>
    <row r="198" spans="5:7" x14ac:dyDescent="0.25">
      <c r="E198" s="4"/>
      <c r="F198" s="2"/>
      <c r="G198" s="2"/>
    </row>
    <row r="199" spans="5:7" x14ac:dyDescent="0.25">
      <c r="E199" s="4"/>
      <c r="F199" s="2"/>
      <c r="G199" s="2"/>
    </row>
    <row r="200" spans="5:7" ht="12.75" customHeight="1" x14ac:dyDescent="0.25">
      <c r="E200" s="4"/>
      <c r="F200" s="2"/>
      <c r="G200" s="2"/>
    </row>
    <row r="201" spans="5:7" x14ac:dyDescent="0.25">
      <c r="E201" s="4"/>
      <c r="F201" s="2"/>
      <c r="G201" s="2"/>
    </row>
    <row r="202" spans="5:7" x14ac:dyDescent="0.25">
      <c r="E202" s="4"/>
      <c r="F202" s="2"/>
      <c r="G202" s="2"/>
    </row>
    <row r="203" spans="5:7" x14ac:dyDescent="0.25">
      <c r="E203" s="4"/>
      <c r="F203" s="2"/>
      <c r="G203" s="2"/>
    </row>
    <row r="204" spans="5:7" x14ac:dyDescent="0.25">
      <c r="E204" s="4"/>
      <c r="F204" s="2"/>
      <c r="G204" s="2"/>
    </row>
    <row r="205" spans="5:7" x14ac:dyDescent="0.25">
      <c r="E205" s="4"/>
      <c r="F205" s="2"/>
      <c r="G205" s="2"/>
    </row>
    <row r="206" spans="5:7" x14ac:dyDescent="0.25">
      <c r="E206" s="4"/>
      <c r="F206" s="2"/>
      <c r="G206" s="2"/>
    </row>
    <row r="207" spans="5:7" x14ac:dyDescent="0.25">
      <c r="E207" s="4"/>
      <c r="F207" s="2"/>
      <c r="G207" s="2"/>
    </row>
    <row r="208" spans="5:7" x14ac:dyDescent="0.25">
      <c r="E208" s="4"/>
      <c r="F208" s="2"/>
      <c r="G208" s="2"/>
    </row>
    <row r="209" spans="5:7" x14ac:dyDescent="0.25">
      <c r="E209" s="4"/>
      <c r="F209" s="2"/>
      <c r="G209" s="2"/>
    </row>
    <row r="210" spans="5:7" x14ac:dyDescent="0.25">
      <c r="E210" s="4"/>
      <c r="F210" s="2"/>
      <c r="G210" s="2"/>
    </row>
    <row r="211" spans="5:7" x14ac:dyDescent="0.25">
      <c r="E211" s="4"/>
      <c r="F211" s="2"/>
      <c r="G211" s="2"/>
    </row>
    <row r="212" spans="5:7" x14ac:dyDescent="0.25">
      <c r="E212" s="4"/>
      <c r="F212" s="2"/>
      <c r="G212" s="2"/>
    </row>
    <row r="213" spans="5:7" x14ac:dyDescent="0.25">
      <c r="E213" s="4"/>
      <c r="F213" s="2"/>
      <c r="G213" s="2"/>
    </row>
    <row r="214" spans="5:7" x14ac:dyDescent="0.25">
      <c r="E214" s="4"/>
      <c r="F214" s="2"/>
      <c r="G214" s="2"/>
    </row>
    <row r="215" spans="5:7" x14ac:dyDescent="0.25">
      <c r="E215" s="4"/>
      <c r="F215" s="2"/>
      <c r="G215" s="2"/>
    </row>
    <row r="216" spans="5:7" x14ac:dyDescent="0.25">
      <c r="E216" s="4"/>
      <c r="F216" s="2"/>
      <c r="G216" s="2"/>
    </row>
    <row r="217" spans="5:7" x14ac:dyDescent="0.25">
      <c r="E217" s="4"/>
      <c r="F217" s="2"/>
      <c r="G217" s="2"/>
    </row>
    <row r="218" spans="5:7" x14ac:dyDescent="0.25">
      <c r="E218" s="4"/>
      <c r="F218" s="2"/>
      <c r="G218" s="2"/>
    </row>
    <row r="219" spans="5:7" x14ac:dyDescent="0.25">
      <c r="E219" s="4"/>
      <c r="F219" s="2"/>
      <c r="G219" s="2"/>
    </row>
    <row r="220" spans="5:7" x14ac:dyDescent="0.25">
      <c r="E220" s="4"/>
      <c r="F220" s="2"/>
      <c r="G220" s="2"/>
    </row>
    <row r="221" spans="5:7" x14ac:dyDescent="0.25">
      <c r="E221" s="4"/>
      <c r="F221" s="2"/>
      <c r="G221" s="2"/>
    </row>
    <row r="222" spans="5:7" x14ac:dyDescent="0.25">
      <c r="E222" s="4"/>
      <c r="F222" s="2"/>
      <c r="G222" s="2"/>
    </row>
    <row r="223" spans="5:7" x14ac:dyDescent="0.25">
      <c r="E223" s="4"/>
      <c r="F223" s="2"/>
      <c r="G223" s="2"/>
    </row>
    <row r="224" spans="5:7" x14ac:dyDescent="0.25">
      <c r="E224" s="4"/>
      <c r="F224" s="2"/>
      <c r="G224" s="2"/>
    </row>
    <row r="225" spans="5:7" x14ac:dyDescent="0.25">
      <c r="E225" s="4"/>
      <c r="F225" s="2"/>
      <c r="G225" s="2"/>
    </row>
    <row r="226" spans="5:7" x14ac:dyDescent="0.25">
      <c r="E226" s="4"/>
      <c r="F226" s="2"/>
      <c r="G226" s="2"/>
    </row>
    <row r="227" spans="5:7" x14ac:dyDescent="0.25">
      <c r="E227" s="4"/>
      <c r="F227" s="2"/>
      <c r="G227" s="2"/>
    </row>
    <row r="228" spans="5:7" x14ac:dyDescent="0.25">
      <c r="E228" s="4"/>
      <c r="F228" s="2"/>
      <c r="G228" s="2"/>
    </row>
    <row r="229" spans="5:7" x14ac:dyDescent="0.25">
      <c r="E229" s="4"/>
      <c r="F229" s="2"/>
      <c r="G229" s="2"/>
    </row>
    <row r="230" spans="5:7" x14ac:dyDescent="0.25">
      <c r="E230" s="4"/>
      <c r="F230" s="2"/>
      <c r="G230" s="2"/>
    </row>
    <row r="231" spans="5:7" x14ac:dyDescent="0.25">
      <c r="E231" s="4"/>
      <c r="F231" s="2"/>
      <c r="G231" s="2"/>
    </row>
    <row r="232" spans="5:7" x14ac:dyDescent="0.25">
      <c r="E232" s="4"/>
      <c r="F232" s="2"/>
      <c r="G232" s="2"/>
    </row>
    <row r="233" spans="5:7" x14ac:dyDescent="0.25">
      <c r="E233" s="4"/>
      <c r="F233" s="2"/>
      <c r="G233" s="2"/>
    </row>
    <row r="234" spans="5:7" x14ac:dyDescent="0.25">
      <c r="E234" s="4"/>
      <c r="F234" s="2"/>
      <c r="G234" s="2"/>
    </row>
    <row r="235" spans="5:7" x14ac:dyDescent="0.25">
      <c r="E235" s="4"/>
      <c r="F235" s="2"/>
      <c r="G235" s="2"/>
    </row>
    <row r="236" spans="5:7" x14ac:dyDescent="0.25">
      <c r="E236" s="4"/>
      <c r="F236" s="2"/>
      <c r="G236" s="2"/>
    </row>
    <row r="237" spans="5:7" x14ac:dyDescent="0.25">
      <c r="E237" s="4"/>
      <c r="F237" s="2"/>
      <c r="G237" s="2"/>
    </row>
    <row r="238" spans="5:7" x14ac:dyDescent="0.25">
      <c r="E238" s="4"/>
      <c r="F238" s="2"/>
      <c r="G238" s="2"/>
    </row>
    <row r="239" spans="5:7" x14ac:dyDescent="0.25">
      <c r="E239" s="4"/>
      <c r="F239" s="2"/>
      <c r="G239" s="2"/>
    </row>
    <row r="240" spans="5:7" x14ac:dyDescent="0.25">
      <c r="E240" s="4"/>
      <c r="F240" s="2"/>
      <c r="G240" s="2"/>
    </row>
    <row r="241" spans="5:7" x14ac:dyDescent="0.25">
      <c r="E241" s="4"/>
      <c r="F241" s="2"/>
      <c r="G241" s="2"/>
    </row>
    <row r="242" spans="5:7" x14ac:dyDescent="0.25">
      <c r="E242" s="4"/>
      <c r="F242" s="2"/>
      <c r="G242" s="2"/>
    </row>
    <row r="243" spans="5:7" x14ac:dyDescent="0.25">
      <c r="E243" s="4"/>
      <c r="F243" s="2"/>
      <c r="G243" s="2"/>
    </row>
    <row r="244" spans="5:7" x14ac:dyDescent="0.25">
      <c r="E244" s="4"/>
      <c r="F244" s="2"/>
      <c r="G244" s="2"/>
    </row>
    <row r="245" spans="5:7" x14ac:dyDescent="0.25">
      <c r="E245" s="4"/>
      <c r="F245" s="2"/>
      <c r="G245" s="2"/>
    </row>
    <row r="246" spans="5:7" x14ac:dyDescent="0.25">
      <c r="E246" s="4"/>
      <c r="F246" s="2"/>
      <c r="G246" s="2"/>
    </row>
    <row r="247" spans="5:7" x14ac:dyDescent="0.25">
      <c r="E247" s="4"/>
      <c r="F247" s="2"/>
      <c r="G247" s="2"/>
    </row>
    <row r="248" spans="5:7" x14ac:dyDescent="0.25">
      <c r="E248" s="4"/>
      <c r="F248" s="2"/>
      <c r="G248" s="2"/>
    </row>
    <row r="249" spans="5:7" x14ac:dyDescent="0.25">
      <c r="E249" s="4"/>
      <c r="F249" s="2"/>
      <c r="G249" s="2"/>
    </row>
    <row r="250" spans="5:7" x14ac:dyDescent="0.25">
      <c r="E250" s="4"/>
      <c r="F250" s="2"/>
      <c r="G250" s="2"/>
    </row>
    <row r="251" spans="5:7" x14ac:dyDescent="0.25">
      <c r="E251" s="4"/>
      <c r="F251" s="2"/>
      <c r="G251" s="2"/>
    </row>
    <row r="252" spans="5:7" x14ac:dyDescent="0.25">
      <c r="E252" s="4"/>
      <c r="F252" s="2"/>
      <c r="G252" s="2"/>
    </row>
    <row r="253" spans="5:7" x14ac:dyDescent="0.25">
      <c r="E253" s="4"/>
      <c r="F253" s="2"/>
      <c r="G253" s="2"/>
    </row>
    <row r="254" spans="5:7" x14ac:dyDescent="0.25">
      <c r="E254" s="4"/>
      <c r="F254" s="2"/>
      <c r="G254" s="2"/>
    </row>
    <row r="255" spans="5:7" x14ac:dyDescent="0.25">
      <c r="E255" s="4"/>
      <c r="F255" s="2"/>
      <c r="G255" s="2"/>
    </row>
    <row r="256" spans="5:7" x14ac:dyDescent="0.25">
      <c r="E256" s="4"/>
      <c r="F256" s="2"/>
      <c r="G256" s="2"/>
    </row>
    <row r="257" spans="5:7" x14ac:dyDescent="0.25">
      <c r="E257" s="4"/>
      <c r="F257" s="2"/>
      <c r="G257" s="2"/>
    </row>
    <row r="258" spans="5:7" x14ac:dyDescent="0.25">
      <c r="E258" s="4"/>
      <c r="F258" s="2"/>
      <c r="G258" s="2"/>
    </row>
    <row r="259" spans="5:7" x14ac:dyDescent="0.25">
      <c r="E259" s="4"/>
      <c r="F259" s="2"/>
      <c r="G259" s="2"/>
    </row>
    <row r="260" spans="5:7" x14ac:dyDescent="0.25">
      <c r="E260" s="4"/>
      <c r="F260" s="2"/>
      <c r="G260" s="2"/>
    </row>
    <row r="261" spans="5:7" x14ac:dyDescent="0.25">
      <c r="E261" s="4"/>
      <c r="F261" s="2"/>
      <c r="G261" s="2"/>
    </row>
    <row r="262" spans="5:7" x14ac:dyDescent="0.25">
      <c r="E262" s="4"/>
      <c r="F262" s="2"/>
      <c r="G262" s="2"/>
    </row>
    <row r="263" spans="5:7" x14ac:dyDescent="0.25">
      <c r="E263" s="4"/>
      <c r="F263" s="2"/>
      <c r="G263" s="2"/>
    </row>
    <row r="264" spans="5:7" x14ac:dyDescent="0.25">
      <c r="E264" s="4"/>
      <c r="F264" s="2"/>
      <c r="G264" s="2"/>
    </row>
    <row r="265" spans="5:7" x14ac:dyDescent="0.25">
      <c r="E265" s="4"/>
      <c r="F265" s="2"/>
      <c r="G265" s="2"/>
    </row>
    <row r="266" spans="5:7" x14ac:dyDescent="0.25">
      <c r="E266" s="4"/>
      <c r="F266" s="2"/>
      <c r="G266" s="2"/>
    </row>
    <row r="267" spans="5:7" x14ac:dyDescent="0.25">
      <c r="E267" s="4"/>
      <c r="F267" s="2"/>
      <c r="G267" s="2"/>
    </row>
    <row r="268" spans="5:7" x14ac:dyDescent="0.25">
      <c r="E268" s="4"/>
      <c r="F268" s="2"/>
      <c r="G268" s="2"/>
    </row>
    <row r="269" spans="5:7" x14ac:dyDescent="0.25">
      <c r="E269" s="4"/>
      <c r="F269" s="2"/>
      <c r="G269" s="2"/>
    </row>
    <row r="270" spans="5:7" x14ac:dyDescent="0.25">
      <c r="E270" s="4"/>
      <c r="F270" s="2"/>
      <c r="G270" s="2"/>
    </row>
    <row r="271" spans="5:7" x14ac:dyDescent="0.25">
      <c r="E271" s="4"/>
      <c r="F271" s="2"/>
      <c r="G271" s="2"/>
    </row>
    <row r="272" spans="5:7" x14ac:dyDescent="0.25">
      <c r="E272" s="4"/>
      <c r="F272" s="2"/>
      <c r="G272" s="2"/>
    </row>
    <row r="273" spans="5:7" x14ac:dyDescent="0.25">
      <c r="E273" s="4"/>
      <c r="F273" s="2"/>
      <c r="G273" s="2"/>
    </row>
    <row r="274" spans="5:7" x14ac:dyDescent="0.25">
      <c r="E274" s="4"/>
      <c r="F274" s="2"/>
      <c r="G274" s="2"/>
    </row>
    <row r="275" spans="5:7" x14ac:dyDescent="0.25">
      <c r="E275" s="4"/>
      <c r="F275" s="2"/>
      <c r="G275" s="2"/>
    </row>
    <row r="276" spans="5:7" x14ac:dyDescent="0.25">
      <c r="E276" s="4"/>
      <c r="F276" s="2"/>
      <c r="G276" s="2"/>
    </row>
    <row r="277" spans="5:7" x14ac:dyDescent="0.25">
      <c r="E277" s="4"/>
      <c r="F277" s="2"/>
      <c r="G277" s="2"/>
    </row>
    <row r="278" spans="5:7" x14ac:dyDescent="0.25">
      <c r="E278" s="4"/>
      <c r="F278" s="2"/>
      <c r="G278" s="2"/>
    </row>
    <row r="279" spans="5:7" x14ac:dyDescent="0.25">
      <c r="E279" s="4"/>
      <c r="F279" s="2"/>
      <c r="G279" s="2"/>
    </row>
    <row r="280" spans="5:7" x14ac:dyDescent="0.25">
      <c r="E280" s="4"/>
      <c r="F280" s="2"/>
      <c r="G280" s="2"/>
    </row>
    <row r="281" spans="5:7" x14ac:dyDescent="0.25">
      <c r="E281" s="4"/>
      <c r="F281" s="2"/>
      <c r="G281" s="2"/>
    </row>
    <row r="282" spans="5:7" x14ac:dyDescent="0.25">
      <c r="E282" s="4"/>
      <c r="F282" s="2"/>
      <c r="G282" s="2"/>
    </row>
    <row r="283" spans="5:7" x14ac:dyDescent="0.25">
      <c r="E283" s="4"/>
      <c r="F283" s="2"/>
      <c r="G283" s="2"/>
    </row>
    <row r="284" spans="5:7" x14ac:dyDescent="0.25">
      <c r="E284" s="4"/>
      <c r="F284" s="2"/>
      <c r="G284" s="2"/>
    </row>
    <row r="285" spans="5:7" x14ac:dyDescent="0.25">
      <c r="E285" s="4"/>
      <c r="F285" s="2"/>
      <c r="G285" s="2"/>
    </row>
    <row r="286" spans="5:7" x14ac:dyDescent="0.25">
      <c r="E286" s="4"/>
      <c r="F286" s="2"/>
      <c r="G286" s="2"/>
    </row>
    <row r="287" spans="5:7" x14ac:dyDescent="0.25">
      <c r="E287" s="4"/>
      <c r="F287" s="2"/>
      <c r="G287" s="2"/>
    </row>
    <row r="288" spans="5:7" x14ac:dyDescent="0.25">
      <c r="E288" s="4"/>
      <c r="F288" s="2"/>
      <c r="G288" s="2"/>
    </row>
    <row r="289" spans="5:7" x14ac:dyDescent="0.25">
      <c r="E289" s="4"/>
      <c r="F289" s="2"/>
      <c r="G289" s="2"/>
    </row>
    <row r="290" spans="5:7" x14ac:dyDescent="0.25">
      <c r="E290" s="4"/>
      <c r="F290" s="2"/>
      <c r="G290" s="2"/>
    </row>
    <row r="291" spans="5:7" x14ac:dyDescent="0.25">
      <c r="E291" s="4"/>
      <c r="F291" s="2"/>
      <c r="G291" s="2"/>
    </row>
    <row r="292" spans="5:7" x14ac:dyDescent="0.25">
      <c r="E292" s="4"/>
      <c r="F292" s="2"/>
      <c r="G292" s="2"/>
    </row>
    <row r="293" spans="5:7" x14ac:dyDescent="0.25">
      <c r="E293" s="4"/>
      <c r="F293" s="2"/>
      <c r="G293" s="2"/>
    </row>
    <row r="294" spans="5:7" x14ac:dyDescent="0.25">
      <c r="E294" s="4"/>
      <c r="F294" s="2"/>
      <c r="G294" s="2"/>
    </row>
    <row r="295" spans="5:7" x14ac:dyDescent="0.25">
      <c r="E295" s="4"/>
      <c r="F295" s="2"/>
      <c r="G295" s="2"/>
    </row>
    <row r="296" spans="5:7" x14ac:dyDescent="0.25">
      <c r="E296" s="4"/>
      <c r="F296" s="2"/>
      <c r="G296" s="2"/>
    </row>
    <row r="297" spans="5:7" x14ac:dyDescent="0.25">
      <c r="E297" s="4"/>
      <c r="F297" s="2"/>
      <c r="G297" s="2"/>
    </row>
    <row r="298" spans="5:7" x14ac:dyDescent="0.25">
      <c r="E298" s="4"/>
      <c r="F298" s="2"/>
      <c r="G298" s="2"/>
    </row>
    <row r="299" spans="5:7" x14ac:dyDescent="0.25">
      <c r="E299" s="4"/>
      <c r="F299" s="2"/>
      <c r="G299" s="2"/>
    </row>
    <row r="300" spans="5:7" x14ac:dyDescent="0.25">
      <c r="E300" s="4"/>
      <c r="F300" s="2"/>
      <c r="G300" s="2"/>
    </row>
    <row r="301" spans="5:7" x14ac:dyDescent="0.25">
      <c r="E301" s="4"/>
      <c r="F301" s="2"/>
      <c r="G301" s="2"/>
    </row>
    <row r="302" spans="5:7" x14ac:dyDescent="0.25">
      <c r="E302" s="4"/>
      <c r="F302" s="2"/>
      <c r="G302" s="2"/>
    </row>
    <row r="303" spans="5:7" x14ac:dyDescent="0.25">
      <c r="E303" s="4"/>
      <c r="F303" s="2"/>
      <c r="G303" s="2"/>
    </row>
    <row r="304" spans="5:7" x14ac:dyDescent="0.25">
      <c r="E304" s="4"/>
      <c r="F304" s="2"/>
      <c r="G304" s="2"/>
    </row>
    <row r="305" spans="5:7" x14ac:dyDescent="0.25">
      <c r="E305" s="4"/>
      <c r="F305" s="2"/>
      <c r="G305" s="2"/>
    </row>
    <row r="306" spans="5:7" x14ac:dyDescent="0.25">
      <c r="E306" s="4"/>
      <c r="F306" s="2"/>
      <c r="G306" s="2"/>
    </row>
    <row r="307" spans="5:7" x14ac:dyDescent="0.25">
      <c r="E307" s="4"/>
      <c r="F307" s="2"/>
      <c r="G307" s="2"/>
    </row>
    <row r="308" spans="5:7" x14ac:dyDescent="0.25">
      <c r="E308" s="4"/>
      <c r="F308" s="2"/>
      <c r="G308" s="2"/>
    </row>
    <row r="309" spans="5:7" x14ac:dyDescent="0.25">
      <c r="E309" s="4"/>
      <c r="F309" s="2"/>
      <c r="G309" s="2"/>
    </row>
    <row r="310" spans="5:7" x14ac:dyDescent="0.25">
      <c r="E310" s="4"/>
      <c r="F310" s="2"/>
      <c r="G310" s="2"/>
    </row>
    <row r="311" spans="5:7" x14ac:dyDescent="0.25">
      <c r="E311" s="4"/>
      <c r="F311" s="2"/>
      <c r="G311" s="2"/>
    </row>
    <row r="312" spans="5:7" x14ac:dyDescent="0.25">
      <c r="E312" s="4"/>
      <c r="F312" s="2"/>
      <c r="G312" s="2"/>
    </row>
    <row r="313" spans="5:7" x14ac:dyDescent="0.25">
      <c r="E313" s="4"/>
      <c r="F313" s="2"/>
      <c r="G313" s="2"/>
    </row>
    <row r="314" spans="5:7" x14ac:dyDescent="0.25">
      <c r="E314" s="4"/>
      <c r="F314" s="2"/>
      <c r="G314" s="2"/>
    </row>
    <row r="315" spans="5:7" x14ac:dyDescent="0.25">
      <c r="E315" s="4"/>
      <c r="F315" s="2"/>
      <c r="G315" s="2"/>
    </row>
    <row r="316" spans="5:7" x14ac:dyDescent="0.25">
      <c r="E316" s="4"/>
      <c r="F316" s="2"/>
      <c r="G316" s="2"/>
    </row>
    <row r="317" spans="5:7" x14ac:dyDescent="0.25">
      <c r="E317" s="4"/>
      <c r="F317" s="2"/>
      <c r="G317" s="2"/>
    </row>
    <row r="318" spans="5:7" x14ac:dyDescent="0.25">
      <c r="E318" s="4"/>
      <c r="F318" s="2"/>
      <c r="G318" s="2"/>
    </row>
    <row r="319" spans="5:7" x14ac:dyDescent="0.25">
      <c r="E319" s="4"/>
      <c r="F319" s="2"/>
      <c r="G319" s="2"/>
    </row>
    <row r="320" spans="5:7" x14ac:dyDescent="0.25">
      <c r="E320" s="4"/>
      <c r="F320" s="2"/>
      <c r="G320" s="2"/>
    </row>
    <row r="321" spans="5:7" x14ac:dyDescent="0.25">
      <c r="E321" s="4"/>
      <c r="F321" s="2"/>
      <c r="G321" s="2"/>
    </row>
    <row r="322" spans="5:7" x14ac:dyDescent="0.25">
      <c r="E322" s="4"/>
      <c r="F322" s="2"/>
      <c r="G322" s="2"/>
    </row>
    <row r="323" spans="5:7" x14ac:dyDescent="0.25">
      <c r="E323" s="4"/>
      <c r="F323" s="2"/>
      <c r="G323" s="2"/>
    </row>
    <row r="324" spans="5:7" x14ac:dyDescent="0.25">
      <c r="E324" s="4"/>
      <c r="F324" s="2"/>
      <c r="G324" s="2"/>
    </row>
    <row r="325" spans="5:7" x14ac:dyDescent="0.25">
      <c r="E325" s="4"/>
      <c r="F325" s="2"/>
      <c r="G325" s="2"/>
    </row>
    <row r="326" spans="5:7" x14ac:dyDescent="0.25">
      <c r="E326" s="4"/>
      <c r="F326" s="2"/>
      <c r="G326" s="2"/>
    </row>
    <row r="327" spans="5:7" x14ac:dyDescent="0.25">
      <c r="E327" s="4"/>
      <c r="F327" s="2"/>
      <c r="G327" s="2"/>
    </row>
    <row r="328" spans="5:7" x14ac:dyDescent="0.25">
      <c r="E328" s="4"/>
      <c r="F328" s="2"/>
      <c r="G328" s="2"/>
    </row>
    <row r="329" spans="5:7" x14ac:dyDescent="0.25">
      <c r="E329" s="4"/>
      <c r="F329" s="2"/>
      <c r="G329" s="2"/>
    </row>
    <row r="330" spans="5:7" x14ac:dyDescent="0.25">
      <c r="E330" s="4"/>
      <c r="F330" s="2"/>
      <c r="G330" s="2"/>
    </row>
    <row r="331" spans="5:7" x14ac:dyDescent="0.25">
      <c r="E331" s="4"/>
      <c r="F331" s="2"/>
      <c r="G331" s="2"/>
    </row>
    <row r="332" spans="5:7" x14ac:dyDescent="0.25">
      <c r="E332" s="4"/>
      <c r="F332" s="2"/>
      <c r="G332" s="2"/>
    </row>
    <row r="333" spans="5:7" x14ac:dyDescent="0.25">
      <c r="E333" s="4"/>
      <c r="F333" s="2"/>
      <c r="G333" s="2"/>
    </row>
    <row r="334" spans="5:7" x14ac:dyDescent="0.25">
      <c r="E334" s="4"/>
      <c r="F334" s="2"/>
      <c r="G334" s="2"/>
    </row>
    <row r="335" spans="5:7" x14ac:dyDescent="0.25">
      <c r="E335" s="4"/>
      <c r="F335" s="2"/>
      <c r="G335" s="2"/>
    </row>
    <row r="336" spans="5:7" x14ac:dyDescent="0.25">
      <c r="E336" s="4"/>
      <c r="F336" s="2"/>
      <c r="G336" s="2"/>
    </row>
    <row r="337" spans="5:7" x14ac:dyDescent="0.25">
      <c r="E337" s="4"/>
      <c r="F337" s="2"/>
      <c r="G337" s="2"/>
    </row>
    <row r="338" spans="5:7" x14ac:dyDescent="0.25">
      <c r="E338" s="4"/>
      <c r="F338" s="2"/>
      <c r="G338" s="2"/>
    </row>
    <row r="339" spans="5:7" x14ac:dyDescent="0.25">
      <c r="E339" s="4"/>
      <c r="F339" s="2"/>
      <c r="G339" s="2"/>
    </row>
    <row r="340" spans="5:7" x14ac:dyDescent="0.25">
      <c r="E340" s="4"/>
      <c r="F340" s="2"/>
      <c r="G340" s="2"/>
    </row>
    <row r="341" spans="5:7" x14ac:dyDescent="0.25">
      <c r="E341" s="4"/>
      <c r="F341" s="2"/>
      <c r="G341" s="2"/>
    </row>
    <row r="342" spans="5:7" x14ac:dyDescent="0.25">
      <c r="E342" s="4"/>
      <c r="F342" s="2"/>
      <c r="G342" s="2"/>
    </row>
    <row r="343" spans="5:7" x14ac:dyDescent="0.25">
      <c r="E343" s="4"/>
      <c r="F343" s="2"/>
      <c r="G343" s="2"/>
    </row>
    <row r="344" spans="5:7" x14ac:dyDescent="0.25">
      <c r="E344" s="4"/>
      <c r="F344" s="2"/>
      <c r="G344" s="2"/>
    </row>
    <row r="345" spans="5:7" x14ac:dyDescent="0.25">
      <c r="E345" s="4"/>
      <c r="F345" s="2"/>
      <c r="G345" s="2"/>
    </row>
    <row r="346" spans="5:7" x14ac:dyDescent="0.25">
      <c r="E346" s="4"/>
      <c r="F346" s="2"/>
      <c r="G346" s="2"/>
    </row>
    <row r="347" spans="5:7" x14ac:dyDescent="0.25">
      <c r="E347" s="4"/>
      <c r="F347" s="2"/>
      <c r="G347" s="2"/>
    </row>
    <row r="348" spans="5:7" x14ac:dyDescent="0.25">
      <c r="E348" s="4"/>
      <c r="F348" s="2"/>
      <c r="G348" s="2"/>
    </row>
    <row r="349" spans="5:7" x14ac:dyDescent="0.25">
      <c r="E349" s="4"/>
      <c r="F349" s="2"/>
      <c r="G349" s="2"/>
    </row>
    <row r="350" spans="5:7" x14ac:dyDescent="0.25">
      <c r="E350" s="4"/>
      <c r="F350" s="2"/>
      <c r="G350" s="2"/>
    </row>
    <row r="351" spans="5:7" x14ac:dyDescent="0.25">
      <c r="E351" s="4"/>
      <c r="F351" s="2"/>
      <c r="G351" s="2"/>
    </row>
    <row r="352" spans="5:7" x14ac:dyDescent="0.25">
      <c r="E352" s="4"/>
      <c r="F352" s="2"/>
      <c r="G352" s="2"/>
    </row>
    <row r="353" spans="5:7" x14ac:dyDescent="0.25">
      <c r="E353" s="4"/>
      <c r="F353" s="2"/>
      <c r="G353" s="2"/>
    </row>
    <row r="354" spans="5:7" x14ac:dyDescent="0.25">
      <c r="E354" s="4"/>
      <c r="F354" s="2"/>
      <c r="G354" s="2"/>
    </row>
    <row r="355" spans="5:7" x14ac:dyDescent="0.25">
      <c r="E355" s="4"/>
      <c r="F355" s="2"/>
      <c r="G355" s="2"/>
    </row>
    <row r="356" spans="5:7" x14ac:dyDescent="0.25">
      <c r="E356" s="4"/>
      <c r="F356" s="2"/>
      <c r="G356" s="2"/>
    </row>
    <row r="357" spans="5:7" x14ac:dyDescent="0.25">
      <c r="E357" s="4"/>
      <c r="F357" s="2"/>
      <c r="G357" s="2"/>
    </row>
    <row r="358" spans="5:7" x14ac:dyDescent="0.25">
      <c r="E358" s="4"/>
      <c r="F358" s="2"/>
      <c r="G358" s="2"/>
    </row>
    <row r="359" spans="5:7" x14ac:dyDescent="0.25">
      <c r="E359" s="4"/>
      <c r="F359" s="2"/>
      <c r="G359" s="2"/>
    </row>
    <row r="360" spans="5:7" x14ac:dyDescent="0.25">
      <c r="E360" s="4"/>
      <c r="F360" s="2"/>
      <c r="G360" s="2"/>
    </row>
    <row r="361" spans="5:7" x14ac:dyDescent="0.25">
      <c r="E361" s="4"/>
      <c r="F361" s="2"/>
      <c r="G361" s="2"/>
    </row>
    <row r="362" spans="5:7" x14ac:dyDescent="0.25">
      <c r="E362" s="4"/>
      <c r="F362" s="2"/>
      <c r="G362" s="2"/>
    </row>
    <row r="363" spans="5:7" x14ac:dyDescent="0.25">
      <c r="E363" s="4"/>
      <c r="F363" s="2"/>
      <c r="G363" s="2"/>
    </row>
    <row r="364" spans="5:7" x14ac:dyDescent="0.25">
      <c r="E364" s="4"/>
      <c r="F364" s="2"/>
      <c r="G364" s="2"/>
    </row>
    <row r="365" spans="5:7" x14ac:dyDescent="0.25">
      <c r="E365" s="4"/>
      <c r="F365" s="2"/>
      <c r="G365" s="2"/>
    </row>
    <row r="366" spans="5:7" x14ac:dyDescent="0.25">
      <c r="E366" s="4"/>
      <c r="F366" s="2"/>
      <c r="G366" s="2"/>
    </row>
    <row r="367" spans="5:7" x14ac:dyDescent="0.25">
      <c r="E367" s="4"/>
      <c r="F367" s="2"/>
      <c r="G367" s="2"/>
    </row>
    <row r="368" spans="5:7" x14ac:dyDescent="0.25">
      <c r="E368" s="4"/>
      <c r="F368" s="2"/>
      <c r="G368" s="2"/>
    </row>
    <row r="369" spans="5:7" x14ac:dyDescent="0.25">
      <c r="E369" s="4"/>
      <c r="F369" s="2"/>
      <c r="G369" s="2"/>
    </row>
    <row r="370" spans="5:7" x14ac:dyDescent="0.25">
      <c r="E370" s="4"/>
      <c r="F370" s="2"/>
      <c r="G370" s="2"/>
    </row>
    <row r="371" spans="5:7" x14ac:dyDescent="0.25">
      <c r="E371" s="4"/>
      <c r="F371" s="2"/>
      <c r="G371" s="2"/>
    </row>
    <row r="372" spans="5:7" x14ac:dyDescent="0.25">
      <c r="E372" s="4"/>
      <c r="F372" s="2"/>
      <c r="G372" s="2"/>
    </row>
    <row r="373" spans="5:7" x14ac:dyDescent="0.25">
      <c r="E373" s="4"/>
      <c r="F373" s="2"/>
      <c r="G373" s="2"/>
    </row>
    <row r="374" spans="5:7" x14ac:dyDescent="0.25">
      <c r="E374" s="4"/>
      <c r="F374" s="2"/>
      <c r="G374" s="2"/>
    </row>
    <row r="375" spans="5:7" x14ac:dyDescent="0.25">
      <c r="E375" s="4"/>
      <c r="F375" s="2"/>
      <c r="G375" s="2"/>
    </row>
    <row r="376" spans="5:7" x14ac:dyDescent="0.25">
      <c r="E376" s="4"/>
      <c r="F376" s="2"/>
      <c r="G376" s="2"/>
    </row>
    <row r="377" spans="5:7" x14ac:dyDescent="0.25">
      <c r="E377" s="4"/>
      <c r="F377" s="2"/>
      <c r="G377" s="2"/>
    </row>
    <row r="378" spans="5:7" x14ac:dyDescent="0.25">
      <c r="E378" s="4"/>
      <c r="F378" s="2"/>
      <c r="G378" s="2"/>
    </row>
    <row r="379" spans="5:7" x14ac:dyDescent="0.25">
      <c r="E379" s="4"/>
      <c r="F379" s="2"/>
      <c r="G379" s="2"/>
    </row>
    <row r="380" spans="5:7" x14ac:dyDescent="0.25">
      <c r="E380" s="4"/>
      <c r="F380" s="2"/>
      <c r="G380" s="2"/>
    </row>
    <row r="381" spans="5:7" x14ac:dyDescent="0.25">
      <c r="E381" s="4"/>
      <c r="F381" s="2"/>
      <c r="G381" s="2"/>
    </row>
    <row r="382" spans="5:7" x14ac:dyDescent="0.25">
      <c r="E382" s="4"/>
      <c r="F382" s="2"/>
      <c r="G382" s="2"/>
    </row>
    <row r="383" spans="5:7" x14ac:dyDescent="0.25">
      <c r="E383" s="4"/>
      <c r="F383" s="2"/>
      <c r="G383" s="2"/>
    </row>
    <row r="384" spans="5:7" x14ac:dyDescent="0.25">
      <c r="E384" s="4"/>
      <c r="F384" s="2"/>
      <c r="G384" s="2"/>
    </row>
    <row r="385" spans="5:7" x14ac:dyDescent="0.25">
      <c r="E385" s="4"/>
      <c r="F385" s="2"/>
      <c r="G385" s="2"/>
    </row>
    <row r="386" spans="5:7" x14ac:dyDescent="0.25">
      <c r="E386" s="4"/>
      <c r="F386" s="2"/>
      <c r="G386" s="2"/>
    </row>
    <row r="387" spans="5:7" x14ac:dyDescent="0.25">
      <c r="E387" s="4"/>
      <c r="F387" s="2"/>
      <c r="G387" s="2"/>
    </row>
    <row r="388" spans="5:7" x14ac:dyDescent="0.25">
      <c r="E388" s="4"/>
      <c r="F388" s="2"/>
      <c r="G388" s="2"/>
    </row>
    <row r="389" spans="5:7" x14ac:dyDescent="0.25">
      <c r="E389" s="4"/>
      <c r="F389" s="2"/>
      <c r="G389" s="2"/>
    </row>
    <row r="390" spans="5:7" x14ac:dyDescent="0.25">
      <c r="E390" s="4"/>
      <c r="F390" s="2"/>
      <c r="G390" s="2"/>
    </row>
    <row r="391" spans="5:7" x14ac:dyDescent="0.25">
      <c r="E391" s="4"/>
      <c r="F391" s="2"/>
      <c r="G391" s="2"/>
    </row>
    <row r="392" spans="5:7" x14ac:dyDescent="0.25">
      <c r="E392" s="4"/>
      <c r="F392" s="2"/>
      <c r="G392" s="2"/>
    </row>
    <row r="393" spans="5:7" x14ac:dyDescent="0.25">
      <c r="E393" s="4"/>
      <c r="F393" s="2"/>
      <c r="G393" s="2"/>
    </row>
    <row r="394" spans="5:7" x14ac:dyDescent="0.25">
      <c r="E394" s="4"/>
      <c r="F394" s="2"/>
      <c r="G394" s="2"/>
    </row>
    <row r="395" spans="5:7" x14ac:dyDescent="0.25">
      <c r="E395" s="4"/>
      <c r="F395" s="2"/>
      <c r="G395" s="2"/>
    </row>
    <row r="396" spans="5:7" x14ac:dyDescent="0.25">
      <c r="E396" s="4"/>
      <c r="F396" s="2"/>
      <c r="G396" s="2"/>
    </row>
    <row r="397" spans="5:7" x14ac:dyDescent="0.25">
      <c r="E397" s="4"/>
      <c r="F397" s="2"/>
      <c r="G397" s="2"/>
    </row>
    <row r="398" spans="5:7" x14ac:dyDescent="0.25">
      <c r="E398" s="4"/>
      <c r="F398" s="2"/>
      <c r="G398" s="2"/>
    </row>
    <row r="399" spans="5:7" x14ac:dyDescent="0.25">
      <c r="E399" s="4"/>
      <c r="F399" s="2"/>
      <c r="G399" s="2"/>
    </row>
    <row r="400" spans="5:7" x14ac:dyDescent="0.25">
      <c r="E400" s="4"/>
      <c r="F400" s="2"/>
      <c r="G400" s="2"/>
    </row>
    <row r="401" spans="5:7" x14ac:dyDescent="0.25">
      <c r="E401" s="4"/>
      <c r="F401" s="2"/>
      <c r="G401" s="2"/>
    </row>
    <row r="402" spans="5:7" x14ac:dyDescent="0.25">
      <c r="E402" s="4"/>
      <c r="F402" s="2"/>
      <c r="G402" s="2"/>
    </row>
    <row r="403" spans="5:7" x14ac:dyDescent="0.25">
      <c r="E403" s="4"/>
      <c r="F403" s="2"/>
      <c r="G403" s="2"/>
    </row>
    <row r="404" spans="5:7" x14ac:dyDescent="0.25">
      <c r="E404" s="4"/>
      <c r="F404" s="2"/>
      <c r="G404" s="2"/>
    </row>
    <row r="405" spans="5:7" x14ac:dyDescent="0.25">
      <c r="E405" s="4"/>
      <c r="F405" s="2"/>
      <c r="G405" s="2"/>
    </row>
    <row r="406" spans="5:7" x14ac:dyDescent="0.25">
      <c r="E406" s="4"/>
      <c r="F406" s="2"/>
      <c r="G406" s="2"/>
    </row>
    <row r="407" spans="5:7" x14ac:dyDescent="0.25">
      <c r="E407" s="4"/>
      <c r="F407" s="2"/>
      <c r="G407" s="2"/>
    </row>
    <row r="408" spans="5:7" x14ac:dyDescent="0.25">
      <c r="E408" s="4"/>
      <c r="F408" s="2"/>
      <c r="G408" s="2"/>
    </row>
    <row r="409" spans="5:7" x14ac:dyDescent="0.25">
      <c r="E409" s="4"/>
      <c r="F409" s="2"/>
      <c r="G409" s="2"/>
    </row>
    <row r="410" spans="5:7" x14ac:dyDescent="0.25">
      <c r="E410" s="4"/>
      <c r="F410" s="2"/>
      <c r="G410" s="2"/>
    </row>
    <row r="411" spans="5:7" x14ac:dyDescent="0.25">
      <c r="E411" s="4"/>
      <c r="F411" s="2"/>
      <c r="G411" s="2"/>
    </row>
    <row r="412" spans="5:7" x14ac:dyDescent="0.25">
      <c r="E412" s="4"/>
      <c r="F412" s="2"/>
      <c r="G412" s="2"/>
    </row>
    <row r="413" spans="5:7" x14ac:dyDescent="0.25">
      <c r="E413" s="4"/>
      <c r="F413" s="2"/>
      <c r="G413" s="2"/>
    </row>
    <row r="414" spans="5:7" x14ac:dyDescent="0.25">
      <c r="E414" s="4"/>
      <c r="F414" s="2"/>
      <c r="G414" s="2"/>
    </row>
    <row r="415" spans="5:7" x14ac:dyDescent="0.25">
      <c r="E415" s="4"/>
      <c r="F415" s="2"/>
      <c r="G415" s="2"/>
    </row>
    <row r="416" spans="5:7" x14ac:dyDescent="0.25">
      <c r="E416" s="4"/>
      <c r="F416" s="2"/>
      <c r="G416" s="2"/>
    </row>
    <row r="417" spans="5:7" x14ac:dyDescent="0.25">
      <c r="E417" s="4"/>
      <c r="F417" s="2"/>
      <c r="G417" s="2"/>
    </row>
    <row r="418" spans="5:7" x14ac:dyDescent="0.25">
      <c r="E418" s="4"/>
      <c r="F418" s="2"/>
      <c r="G418" s="2"/>
    </row>
    <row r="419" spans="5:7" x14ac:dyDescent="0.25">
      <c r="E419" s="4"/>
      <c r="F419" s="2"/>
      <c r="G419" s="2"/>
    </row>
    <row r="420" spans="5:7" x14ac:dyDescent="0.25">
      <c r="E420" s="4"/>
      <c r="F420" s="2"/>
      <c r="G420" s="2"/>
    </row>
    <row r="421" spans="5:7" x14ac:dyDescent="0.25">
      <c r="E421" s="4"/>
      <c r="F421" s="2"/>
      <c r="G421" s="2"/>
    </row>
    <row r="422" spans="5:7" x14ac:dyDescent="0.25">
      <c r="E422" s="4"/>
      <c r="F422" s="2"/>
      <c r="G422" s="2"/>
    </row>
    <row r="423" spans="5:7" x14ac:dyDescent="0.25">
      <c r="E423" s="4"/>
      <c r="F423" s="2"/>
      <c r="G423" s="2"/>
    </row>
    <row r="424" spans="5:7" x14ac:dyDescent="0.25">
      <c r="E424" s="4"/>
      <c r="F424" s="2"/>
      <c r="G424" s="2"/>
    </row>
    <row r="425" spans="5:7" x14ac:dyDescent="0.25">
      <c r="E425" s="4"/>
      <c r="F425" s="2"/>
      <c r="G425" s="2"/>
    </row>
    <row r="426" spans="5:7" x14ac:dyDescent="0.25">
      <c r="E426" s="4"/>
      <c r="F426" s="2"/>
      <c r="G426" s="2"/>
    </row>
    <row r="427" spans="5:7" x14ac:dyDescent="0.25">
      <c r="E427" s="4"/>
      <c r="F427" s="2"/>
      <c r="G427" s="2"/>
    </row>
    <row r="428" spans="5:7" x14ac:dyDescent="0.25">
      <c r="E428" s="4"/>
      <c r="F428" s="2"/>
      <c r="G428" s="2"/>
    </row>
    <row r="429" spans="5:7" x14ac:dyDescent="0.25">
      <c r="E429" s="4"/>
      <c r="F429" s="2"/>
      <c r="G429" s="2"/>
    </row>
    <row r="430" spans="5:7" x14ac:dyDescent="0.25">
      <c r="E430" s="4"/>
      <c r="F430" s="2"/>
      <c r="G430" s="2"/>
    </row>
    <row r="431" spans="5:7" x14ac:dyDescent="0.25">
      <c r="E431" s="4"/>
      <c r="F431" s="2"/>
      <c r="G431" s="2"/>
    </row>
    <row r="432" spans="5:7" x14ac:dyDescent="0.25">
      <c r="E432" s="4"/>
      <c r="F432" s="2"/>
      <c r="G432" s="2"/>
    </row>
    <row r="433" spans="5:7" x14ac:dyDescent="0.25">
      <c r="E433" s="4"/>
      <c r="F433" s="2"/>
      <c r="G433" s="2"/>
    </row>
    <row r="434" spans="5:7" x14ac:dyDescent="0.25">
      <c r="E434" s="4"/>
      <c r="F434" s="2"/>
      <c r="G434" s="2"/>
    </row>
    <row r="435" spans="5:7" x14ac:dyDescent="0.25">
      <c r="E435" s="4"/>
      <c r="F435" s="2"/>
      <c r="G435" s="2"/>
    </row>
    <row r="436" spans="5:7" x14ac:dyDescent="0.25">
      <c r="E436" s="4"/>
      <c r="F436" s="2"/>
      <c r="G436" s="2"/>
    </row>
    <row r="437" spans="5:7" x14ac:dyDescent="0.25">
      <c r="E437" s="4"/>
      <c r="F437" s="2"/>
      <c r="G437" s="2"/>
    </row>
    <row r="438" spans="5:7" x14ac:dyDescent="0.25">
      <c r="E438" s="4"/>
      <c r="F438" s="2"/>
      <c r="G438" s="2"/>
    </row>
    <row r="439" spans="5:7" x14ac:dyDescent="0.25">
      <c r="E439" s="4"/>
      <c r="F439" s="2"/>
      <c r="G439" s="2"/>
    </row>
    <row r="440" spans="5:7" x14ac:dyDescent="0.25">
      <c r="E440" s="4"/>
      <c r="F440" s="2"/>
      <c r="G440" s="2"/>
    </row>
    <row r="441" spans="5:7" x14ac:dyDescent="0.25">
      <c r="E441" s="4"/>
      <c r="F441" s="2"/>
      <c r="G441" s="2"/>
    </row>
    <row r="442" spans="5:7" x14ac:dyDescent="0.25">
      <c r="E442" s="4"/>
      <c r="F442" s="2"/>
      <c r="G442" s="2"/>
    </row>
    <row r="443" spans="5:7" x14ac:dyDescent="0.25">
      <c r="E443" s="4"/>
      <c r="F443" s="2"/>
      <c r="G443" s="2"/>
    </row>
    <row r="444" spans="5:7" x14ac:dyDescent="0.25">
      <c r="E444" s="4"/>
      <c r="F444" s="2"/>
      <c r="G444" s="2"/>
    </row>
    <row r="445" spans="5:7" x14ac:dyDescent="0.25">
      <c r="E445" s="4"/>
      <c r="F445" s="2"/>
      <c r="G445" s="2"/>
    </row>
    <row r="446" spans="5:7" x14ac:dyDescent="0.25">
      <c r="E446" s="4"/>
      <c r="F446" s="2"/>
      <c r="G446" s="2"/>
    </row>
    <row r="447" spans="5:7" x14ac:dyDescent="0.25">
      <c r="E447" s="4"/>
      <c r="F447" s="2"/>
      <c r="G447" s="2"/>
    </row>
    <row r="448" spans="5:7" x14ac:dyDescent="0.25">
      <c r="E448" s="4"/>
      <c r="F448" s="2"/>
      <c r="G448" s="2"/>
    </row>
    <row r="449" spans="5:7" x14ac:dyDescent="0.25">
      <c r="E449" s="4"/>
      <c r="F449" s="2"/>
      <c r="G449" s="2"/>
    </row>
    <row r="450" spans="5:7" x14ac:dyDescent="0.25">
      <c r="E450" s="4"/>
      <c r="F450" s="2"/>
      <c r="G450" s="2"/>
    </row>
    <row r="451" spans="5:7" x14ac:dyDescent="0.25">
      <c r="E451" s="4"/>
      <c r="F451" s="2"/>
      <c r="G451" s="2"/>
    </row>
    <row r="452" spans="5:7" x14ac:dyDescent="0.25">
      <c r="E452" s="4"/>
      <c r="F452" s="2"/>
      <c r="G452" s="2"/>
    </row>
    <row r="453" spans="5:7" x14ac:dyDescent="0.25">
      <c r="E453" s="4"/>
      <c r="F453" s="2"/>
      <c r="G453" s="2"/>
    </row>
    <row r="454" spans="5:7" x14ac:dyDescent="0.25">
      <c r="E454" s="4"/>
      <c r="F454" s="2"/>
      <c r="G454" s="2"/>
    </row>
    <row r="455" spans="5:7" x14ac:dyDescent="0.25">
      <c r="E455" s="4"/>
      <c r="F455" s="2"/>
      <c r="G455" s="2"/>
    </row>
    <row r="456" spans="5:7" x14ac:dyDescent="0.25">
      <c r="E456" s="4"/>
      <c r="F456" s="2"/>
      <c r="G456" s="2"/>
    </row>
    <row r="457" spans="5:7" x14ac:dyDescent="0.25">
      <c r="E457" s="4"/>
      <c r="F457" s="2"/>
      <c r="G457" s="2"/>
    </row>
    <row r="458" spans="5:7" x14ac:dyDescent="0.25">
      <c r="E458" s="4"/>
      <c r="F458" s="2"/>
      <c r="G458" s="2"/>
    </row>
    <row r="459" spans="5:7" x14ac:dyDescent="0.25">
      <c r="E459" s="4"/>
      <c r="F459" s="2"/>
      <c r="G459" s="2"/>
    </row>
    <row r="460" spans="5:7" x14ac:dyDescent="0.25">
      <c r="E460" s="4"/>
      <c r="F460" s="2"/>
      <c r="G460" s="2"/>
    </row>
    <row r="461" spans="5:7" x14ac:dyDescent="0.25">
      <c r="E461" s="4"/>
      <c r="F461" s="2"/>
      <c r="G461" s="2"/>
    </row>
    <row r="462" spans="5:7" x14ac:dyDescent="0.25">
      <c r="E462" s="4"/>
      <c r="F462" s="2"/>
      <c r="G462" s="2"/>
    </row>
    <row r="463" spans="5:7" x14ac:dyDescent="0.25">
      <c r="E463" s="4"/>
      <c r="F463" s="2"/>
      <c r="G463" s="2"/>
    </row>
    <row r="464" spans="5:7" x14ac:dyDescent="0.25">
      <c r="E464" s="4"/>
      <c r="F464" s="2"/>
      <c r="G464" s="2"/>
    </row>
    <row r="465" spans="5:7" x14ac:dyDescent="0.25">
      <c r="E465" s="4"/>
      <c r="F465" s="2"/>
      <c r="G465" s="2"/>
    </row>
    <row r="466" spans="5:7" x14ac:dyDescent="0.25">
      <c r="E466" s="4"/>
      <c r="F466" s="2"/>
      <c r="G466" s="2"/>
    </row>
    <row r="467" spans="5:7" x14ac:dyDescent="0.25">
      <c r="E467" s="4"/>
      <c r="F467" s="2"/>
      <c r="G467" s="2"/>
    </row>
    <row r="468" spans="5:7" x14ac:dyDescent="0.25">
      <c r="E468" s="4"/>
      <c r="F468" s="2"/>
      <c r="G468" s="2"/>
    </row>
    <row r="469" spans="5:7" x14ac:dyDescent="0.25">
      <c r="E469" s="4"/>
      <c r="F469" s="2"/>
      <c r="G469" s="2"/>
    </row>
    <row r="470" spans="5:7" x14ac:dyDescent="0.25">
      <c r="E470" s="4"/>
      <c r="F470" s="2"/>
      <c r="G470" s="2"/>
    </row>
    <row r="471" spans="5:7" x14ac:dyDescent="0.25">
      <c r="E471" s="4"/>
      <c r="F471" s="2"/>
      <c r="G471" s="2"/>
    </row>
    <row r="472" spans="5:7" x14ac:dyDescent="0.25">
      <c r="E472" s="4"/>
      <c r="F472" s="2"/>
      <c r="G472" s="2"/>
    </row>
    <row r="473" spans="5:7" x14ac:dyDescent="0.25">
      <c r="E473" s="4"/>
      <c r="F473" s="2"/>
      <c r="G473" s="2"/>
    </row>
    <row r="474" spans="5:7" x14ac:dyDescent="0.25">
      <c r="E474" s="4"/>
      <c r="F474" s="2"/>
      <c r="G474" s="2"/>
    </row>
    <row r="475" spans="5:7" x14ac:dyDescent="0.25">
      <c r="E475" s="4"/>
      <c r="F475" s="2"/>
      <c r="G475" s="2"/>
    </row>
    <row r="476" spans="5:7" x14ac:dyDescent="0.25">
      <c r="E476" s="4"/>
      <c r="F476" s="2"/>
      <c r="G476" s="2"/>
    </row>
    <row r="477" spans="5:7" x14ac:dyDescent="0.25">
      <c r="E477" s="4"/>
      <c r="F477" s="2"/>
      <c r="G477" s="2"/>
    </row>
    <row r="478" spans="5:7" x14ac:dyDescent="0.25">
      <c r="E478" s="4"/>
      <c r="F478" s="2"/>
      <c r="G478" s="2"/>
    </row>
    <row r="479" spans="5:7" x14ac:dyDescent="0.25">
      <c r="E479" s="4"/>
      <c r="F479" s="2"/>
      <c r="G479" s="2"/>
    </row>
    <row r="480" spans="5:7" x14ac:dyDescent="0.25">
      <c r="E480" s="4"/>
      <c r="F480" s="2"/>
      <c r="G480" s="2"/>
    </row>
    <row r="481" spans="5:7" x14ac:dyDescent="0.25">
      <c r="E481" s="4"/>
      <c r="F481" s="2"/>
      <c r="G481" s="2"/>
    </row>
    <row r="482" spans="5:7" x14ac:dyDescent="0.25">
      <c r="E482" s="4"/>
      <c r="F482" s="2"/>
      <c r="G482" s="2"/>
    </row>
    <row r="483" spans="5:7" x14ac:dyDescent="0.25">
      <c r="E483" s="4"/>
      <c r="F483" s="2"/>
      <c r="G483" s="2"/>
    </row>
    <row r="484" spans="5:7" x14ac:dyDescent="0.25">
      <c r="E484" s="4"/>
      <c r="F484" s="2"/>
      <c r="G484" s="2"/>
    </row>
    <row r="485" spans="5:7" x14ac:dyDescent="0.25">
      <c r="E485" s="4"/>
      <c r="F485" s="2"/>
      <c r="G485" s="2"/>
    </row>
    <row r="486" spans="5:7" x14ac:dyDescent="0.25">
      <c r="E486" s="4"/>
      <c r="F486" s="2"/>
      <c r="G486" s="2"/>
    </row>
    <row r="487" spans="5:7" x14ac:dyDescent="0.25">
      <c r="E487" s="4"/>
      <c r="F487" s="2"/>
      <c r="G487" s="2"/>
    </row>
    <row r="488" spans="5:7" x14ac:dyDescent="0.25">
      <c r="E488" s="4"/>
      <c r="F488" s="2"/>
      <c r="G488" s="2"/>
    </row>
    <row r="489" spans="5:7" x14ac:dyDescent="0.25">
      <c r="E489" s="4"/>
      <c r="F489" s="2"/>
      <c r="G489" s="2"/>
    </row>
    <row r="490" spans="5:7" x14ac:dyDescent="0.25">
      <c r="E490" s="4"/>
      <c r="F490" s="2"/>
      <c r="G490" s="2"/>
    </row>
    <row r="491" spans="5:7" x14ac:dyDescent="0.25">
      <c r="E491" s="4"/>
      <c r="F491" s="2"/>
      <c r="G491" s="2"/>
    </row>
    <row r="492" spans="5:7" x14ac:dyDescent="0.25">
      <c r="E492" s="4"/>
      <c r="F492" s="2"/>
      <c r="G492" s="2"/>
    </row>
    <row r="493" spans="5:7" x14ac:dyDescent="0.25">
      <c r="E493" s="4"/>
      <c r="F493" s="2"/>
      <c r="G493" s="2"/>
    </row>
    <row r="494" spans="5:7" x14ac:dyDescent="0.25">
      <c r="E494" s="4"/>
      <c r="F494" s="2"/>
      <c r="G494" s="2"/>
    </row>
    <row r="495" spans="5:7" x14ac:dyDescent="0.25">
      <c r="E495" s="4"/>
      <c r="F495" s="2"/>
      <c r="G495" s="2"/>
    </row>
    <row r="496" spans="5:7" x14ac:dyDescent="0.25">
      <c r="E496" s="4"/>
      <c r="F496" s="2"/>
      <c r="G496" s="2"/>
    </row>
    <row r="497" spans="5:7" x14ac:dyDescent="0.25">
      <c r="E497" s="4"/>
      <c r="F497" s="2"/>
      <c r="G497" s="2"/>
    </row>
    <row r="498" spans="5:7" x14ac:dyDescent="0.25">
      <c r="E498" s="4"/>
      <c r="F498" s="2"/>
      <c r="G498" s="2"/>
    </row>
    <row r="499" spans="5:7" x14ac:dyDescent="0.25">
      <c r="E499" s="4"/>
      <c r="F499" s="2"/>
      <c r="G499" s="2"/>
    </row>
    <row r="500" spans="5:7" x14ac:dyDescent="0.25">
      <c r="E500" s="4"/>
      <c r="F500" s="2"/>
      <c r="G500" s="2"/>
    </row>
    <row r="501" spans="5:7" x14ac:dyDescent="0.25">
      <c r="E501" s="4"/>
      <c r="F501" s="2"/>
      <c r="G501" s="2"/>
    </row>
    <row r="502" spans="5:7" x14ac:dyDescent="0.25">
      <c r="E502" s="4"/>
      <c r="F502" s="2"/>
      <c r="G502" s="2"/>
    </row>
    <row r="503" spans="5:7" x14ac:dyDescent="0.25">
      <c r="E503" s="4"/>
      <c r="F503" s="2"/>
      <c r="G503" s="2"/>
    </row>
    <row r="504" spans="5:7" x14ac:dyDescent="0.25">
      <c r="E504" s="4"/>
      <c r="F504" s="2"/>
      <c r="G504" s="2"/>
    </row>
    <row r="505" spans="5:7" x14ac:dyDescent="0.25">
      <c r="E505" s="4"/>
      <c r="F505" s="2"/>
      <c r="G505" s="2"/>
    </row>
    <row r="506" spans="5:7" x14ac:dyDescent="0.25">
      <c r="E506" s="4"/>
      <c r="F506" s="2"/>
      <c r="G506" s="2"/>
    </row>
    <row r="507" spans="5:7" x14ac:dyDescent="0.25">
      <c r="E507" s="4"/>
      <c r="F507" s="2"/>
      <c r="G507" s="2"/>
    </row>
    <row r="508" spans="5:7" x14ac:dyDescent="0.25">
      <c r="E508" s="4"/>
      <c r="F508" s="2"/>
      <c r="G508" s="2"/>
    </row>
    <row r="509" spans="5:7" x14ac:dyDescent="0.25">
      <c r="E509" s="4"/>
      <c r="F509" s="2"/>
      <c r="G509" s="2"/>
    </row>
    <row r="510" spans="5:7" x14ac:dyDescent="0.25">
      <c r="E510" s="4"/>
      <c r="F510" s="2"/>
      <c r="G510" s="2"/>
    </row>
    <row r="511" spans="5:7" x14ac:dyDescent="0.25">
      <c r="E511" s="4"/>
      <c r="F511" s="2"/>
      <c r="G511" s="2"/>
    </row>
    <row r="512" spans="5:7" x14ac:dyDescent="0.25">
      <c r="E512" s="4"/>
      <c r="F512" s="2"/>
      <c r="G512" s="2"/>
    </row>
    <row r="513" spans="5:7" x14ac:dyDescent="0.25">
      <c r="E513" s="4"/>
      <c r="F513" s="2"/>
      <c r="G513" s="2"/>
    </row>
    <row r="514" spans="5:7" x14ac:dyDescent="0.25">
      <c r="E514" s="4"/>
      <c r="F514" s="2"/>
      <c r="G514" s="2"/>
    </row>
    <row r="515" spans="5:7" x14ac:dyDescent="0.25">
      <c r="E515" s="4"/>
      <c r="F515" s="2"/>
      <c r="G515" s="2"/>
    </row>
    <row r="516" spans="5:7" x14ac:dyDescent="0.25">
      <c r="E516" s="4"/>
      <c r="F516" s="2"/>
      <c r="G516" s="2"/>
    </row>
    <row r="517" spans="5:7" x14ac:dyDescent="0.25">
      <c r="E517" s="4"/>
      <c r="F517" s="2"/>
      <c r="G517" s="2"/>
    </row>
    <row r="518" spans="5:7" x14ac:dyDescent="0.25">
      <c r="E518" s="4"/>
      <c r="F518" s="2"/>
      <c r="G518" s="2"/>
    </row>
    <row r="519" spans="5:7" x14ac:dyDescent="0.25">
      <c r="E519" s="4"/>
      <c r="F519" s="2"/>
      <c r="G519" s="2"/>
    </row>
    <row r="520" spans="5:7" x14ac:dyDescent="0.25">
      <c r="E520" s="4"/>
      <c r="F520" s="2"/>
      <c r="G520" s="2"/>
    </row>
    <row r="521" spans="5:7" x14ac:dyDescent="0.25">
      <c r="E521" s="4"/>
      <c r="F521" s="2"/>
      <c r="G521" s="2"/>
    </row>
    <row r="522" spans="5:7" x14ac:dyDescent="0.25">
      <c r="E522" s="4"/>
      <c r="F522" s="2"/>
      <c r="G522" s="2"/>
    </row>
    <row r="523" spans="5:7" x14ac:dyDescent="0.25">
      <c r="E523" s="4"/>
      <c r="F523" s="2"/>
      <c r="G523" s="2"/>
    </row>
    <row r="524" spans="5:7" x14ac:dyDescent="0.25">
      <c r="E524" s="4"/>
      <c r="F524" s="2"/>
      <c r="G524" s="2"/>
    </row>
    <row r="525" spans="5:7" x14ac:dyDescent="0.25">
      <c r="E525" s="4"/>
      <c r="F525" s="2"/>
      <c r="G525" s="2"/>
    </row>
    <row r="526" spans="5:7" x14ac:dyDescent="0.25">
      <c r="E526" s="4"/>
      <c r="F526" s="2"/>
      <c r="G526" s="2"/>
    </row>
    <row r="527" spans="5:7" x14ac:dyDescent="0.25">
      <c r="E527" s="4"/>
      <c r="F527" s="2"/>
      <c r="G527" s="2"/>
    </row>
    <row r="528" spans="5:7" x14ac:dyDescent="0.25">
      <c r="E528" s="4"/>
      <c r="F528" s="2"/>
      <c r="G528" s="2"/>
    </row>
    <row r="529" spans="5:7" x14ac:dyDescent="0.25">
      <c r="E529" s="4"/>
      <c r="F529" s="2"/>
      <c r="G529" s="2"/>
    </row>
    <row r="530" spans="5:7" x14ac:dyDescent="0.25">
      <c r="E530" s="4"/>
      <c r="F530" s="2"/>
      <c r="G530" s="2"/>
    </row>
    <row r="531" spans="5:7" x14ac:dyDescent="0.25">
      <c r="E531" s="4"/>
      <c r="F531" s="2"/>
      <c r="G531" s="2"/>
    </row>
    <row r="532" spans="5:7" x14ac:dyDescent="0.25">
      <c r="E532" s="4"/>
      <c r="F532" s="2"/>
      <c r="G532" s="2"/>
    </row>
    <row r="533" spans="5:7" x14ac:dyDescent="0.25">
      <c r="E533" s="4"/>
      <c r="F533" s="2"/>
      <c r="G533" s="2"/>
    </row>
    <row r="534" spans="5:7" x14ac:dyDescent="0.25">
      <c r="E534" s="4"/>
      <c r="F534" s="2"/>
      <c r="G534" s="2"/>
    </row>
    <row r="535" spans="5:7" x14ac:dyDescent="0.25">
      <c r="E535" s="4"/>
      <c r="F535" s="2"/>
      <c r="G535" s="2"/>
    </row>
    <row r="536" spans="5:7" x14ac:dyDescent="0.25">
      <c r="E536" s="4"/>
      <c r="F536" s="2"/>
      <c r="G536" s="2"/>
    </row>
    <row r="537" spans="5:7" x14ac:dyDescent="0.25">
      <c r="E537" s="4"/>
      <c r="F537" s="2"/>
      <c r="G537" s="2"/>
    </row>
    <row r="538" spans="5:7" x14ac:dyDescent="0.25">
      <c r="E538" s="4"/>
      <c r="F538" s="2"/>
      <c r="G538" s="2"/>
    </row>
    <row r="539" spans="5:7" x14ac:dyDescent="0.25">
      <c r="E539" s="4"/>
      <c r="F539" s="2"/>
      <c r="G539" s="2"/>
    </row>
    <row r="540" spans="5:7" x14ac:dyDescent="0.25">
      <c r="E540" s="4"/>
      <c r="F540" s="2"/>
      <c r="G540" s="2"/>
    </row>
    <row r="541" spans="5:7" x14ac:dyDescent="0.25">
      <c r="E541" s="4"/>
      <c r="F541" s="2"/>
      <c r="G541" s="2"/>
    </row>
    <row r="542" spans="5:7" x14ac:dyDescent="0.25">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abSelected="1" workbookViewId="0"/>
  </sheetViews>
  <sheetFormatPr defaultColWidth="9.109375" defaultRowHeight="13.2" x14ac:dyDescent="0.25"/>
  <cols>
    <col min="1" max="1" width="6.88671875" style="1" customWidth="1"/>
    <col min="2" max="2" width="9.33203125" style="1" customWidth="1"/>
    <col min="3" max="3" width="30.6640625" style="1" customWidth="1"/>
    <col min="4" max="4" width="24.88671875" style="1" customWidth="1"/>
    <col min="5" max="5" width="14.6640625" style="1" customWidth="1"/>
    <col min="6" max="6" width="14.44140625" style="1" customWidth="1"/>
    <col min="7" max="7" width="14.88671875" style="1" customWidth="1"/>
    <col min="8" max="16384" width="9.109375" style="1"/>
  </cols>
  <sheetData>
    <row r="1" spans="2:7" x14ac:dyDescent="0.25">
      <c r="E1" s="653" t="s">
        <v>2</v>
      </c>
      <c r="F1" s="653"/>
      <c r="G1" s="653"/>
    </row>
    <row r="2" spans="2:7" x14ac:dyDescent="0.25">
      <c r="D2" s="626" t="str">
        <f>додаток1!D2</f>
        <v xml:space="preserve"> до рішення Здолбунівської міської ради</v>
      </c>
      <c r="E2" s="626"/>
      <c r="F2" s="626"/>
      <c r="G2" s="626"/>
    </row>
    <row r="3" spans="2:7" ht="15.75" customHeight="1" x14ac:dyDescent="0.25">
      <c r="D3" s="628" t="str">
        <f>додаток1!D3</f>
        <v>"Про зміни до бюджету Здолбунівської міської територіальної громади на 2024 рік"</v>
      </c>
      <c r="E3" s="628"/>
      <c r="F3" s="628"/>
      <c r="G3" s="628"/>
    </row>
    <row r="4" spans="2:7" x14ac:dyDescent="0.25">
      <c r="D4" s="626" t="str">
        <f>додаток1!D4</f>
        <v>від 01 березня 2024 року № 2050</v>
      </c>
      <c r="E4" s="626"/>
      <c r="F4" s="626"/>
      <c r="G4" s="626"/>
    </row>
    <row r="5" spans="2:7" x14ac:dyDescent="0.25">
      <c r="F5" s="44"/>
      <c r="G5" s="44"/>
    </row>
    <row r="8" spans="2:7" ht="15.6" x14ac:dyDescent="0.3">
      <c r="B8" s="627" t="s">
        <v>385</v>
      </c>
      <c r="C8" s="627"/>
      <c r="D8" s="627"/>
      <c r="E8" s="627"/>
      <c r="F8" s="627"/>
      <c r="G8" s="627"/>
    </row>
    <row r="9" spans="2:7" ht="15.6" x14ac:dyDescent="0.3">
      <c r="B9" s="627" t="s">
        <v>521</v>
      </c>
      <c r="C9" s="627"/>
      <c r="D9" s="627"/>
      <c r="E9" s="627"/>
      <c r="F9" s="627"/>
      <c r="G9" s="627"/>
    </row>
    <row r="10" spans="2:7" ht="15.6" x14ac:dyDescent="0.3">
      <c r="B10" s="254"/>
      <c r="C10" s="254"/>
      <c r="D10" s="254"/>
      <c r="E10" s="254"/>
      <c r="F10" s="254"/>
      <c r="G10" s="254"/>
    </row>
    <row r="11" spans="2:7" s="46" customFormat="1" x14ac:dyDescent="0.25">
      <c r="B11" s="654">
        <v>1755900000</v>
      </c>
      <c r="C11" s="654"/>
      <c r="D11" s="258"/>
      <c r="E11" s="258"/>
      <c r="F11" s="258"/>
      <c r="G11" s="258"/>
    </row>
    <row r="12" spans="2:7" s="46" customFormat="1" ht="10.199999999999999" x14ac:dyDescent="0.2">
      <c r="B12" s="46" t="s">
        <v>156</v>
      </c>
    </row>
    <row r="13" spans="2:7" ht="13.8" thickBot="1" x14ac:dyDescent="0.3">
      <c r="G13" s="1" t="s">
        <v>13</v>
      </c>
    </row>
    <row r="14" spans="2:7" s="270" customFormat="1" ht="13.8" x14ac:dyDescent="0.25">
      <c r="B14" s="642" t="s">
        <v>42</v>
      </c>
      <c r="C14" s="644" t="s">
        <v>140</v>
      </c>
      <c r="D14" s="644" t="s">
        <v>136</v>
      </c>
      <c r="E14" s="646" t="s">
        <v>16</v>
      </c>
      <c r="F14" s="648" t="s">
        <v>5</v>
      </c>
      <c r="G14" s="649"/>
    </row>
    <row r="15" spans="2:7" s="270" customFormat="1" ht="42" thickBot="1" x14ac:dyDescent="0.3">
      <c r="B15" s="643"/>
      <c r="C15" s="645"/>
      <c r="D15" s="645"/>
      <c r="E15" s="647"/>
      <c r="F15" s="271" t="s">
        <v>137</v>
      </c>
      <c r="G15" s="272" t="s">
        <v>138</v>
      </c>
    </row>
    <row r="16" spans="2:7" s="270" customFormat="1" ht="14.4" thickBot="1" x14ac:dyDescent="0.3">
      <c r="B16" s="273">
        <v>1</v>
      </c>
      <c r="C16" s="273">
        <v>2</v>
      </c>
      <c r="D16" s="273">
        <v>3</v>
      </c>
      <c r="E16" s="273">
        <v>4</v>
      </c>
      <c r="F16" s="274">
        <v>5</v>
      </c>
      <c r="G16" s="275">
        <v>6</v>
      </c>
    </row>
    <row r="17" spans="2:7" s="270" customFormat="1" ht="14.4" thickBot="1" x14ac:dyDescent="0.3">
      <c r="B17" s="650" t="s">
        <v>144</v>
      </c>
      <c r="C17" s="651"/>
      <c r="D17" s="651"/>
      <c r="E17" s="651"/>
      <c r="F17" s="651"/>
      <c r="G17" s="652"/>
    </row>
    <row r="18" spans="2:7" s="270" customFormat="1" ht="13.8" x14ac:dyDescent="0.25">
      <c r="B18" s="276">
        <v>200000</v>
      </c>
      <c r="C18" s="260" t="s">
        <v>141</v>
      </c>
      <c r="D18" s="260">
        <f>D19</f>
        <v>13516483.670000002</v>
      </c>
      <c r="E18" s="260">
        <f>E19</f>
        <v>10922483.67</v>
      </c>
      <c r="F18" s="260">
        <f>F19</f>
        <v>2594000</v>
      </c>
      <c r="G18" s="260">
        <f>G19</f>
        <v>2594000</v>
      </c>
    </row>
    <row r="19" spans="2:7" s="270" customFormat="1" ht="27.6" x14ac:dyDescent="0.25">
      <c r="B19" s="277">
        <v>208000</v>
      </c>
      <c r="C19" s="278" t="s">
        <v>548</v>
      </c>
      <c r="D19" s="261">
        <f>D20-D21</f>
        <v>13516483.670000002</v>
      </c>
      <c r="E19" s="261">
        <f>E20-E21+E22</f>
        <v>10922483.67</v>
      </c>
      <c r="F19" s="261">
        <f>F20-F21+F22</f>
        <v>2594000</v>
      </c>
      <c r="G19" s="261">
        <f>G20-G21+G22</f>
        <v>2594000</v>
      </c>
    </row>
    <row r="20" spans="2:7" s="270" customFormat="1" ht="13.8" x14ac:dyDescent="0.25">
      <c r="B20" s="279">
        <v>208100</v>
      </c>
      <c r="C20" s="278" t="s">
        <v>328</v>
      </c>
      <c r="D20" s="263">
        <f>E20+F20</f>
        <v>19044547.210000001</v>
      </c>
      <c r="E20" s="264">
        <v>16214172.85</v>
      </c>
      <c r="F20" s="265">
        <v>2830374.36</v>
      </c>
      <c r="G20" s="266">
        <v>2150602.77</v>
      </c>
    </row>
    <row r="21" spans="2:7" s="270" customFormat="1" ht="13.8" x14ac:dyDescent="0.25">
      <c r="B21" s="280">
        <v>208200</v>
      </c>
      <c r="C21" s="263" t="s">
        <v>43</v>
      </c>
      <c r="D21" s="263">
        <f>E21+F21</f>
        <v>5528063.54</v>
      </c>
      <c r="E21" s="264">
        <v>4767689.18</v>
      </c>
      <c r="F21" s="265">
        <v>760374.36</v>
      </c>
      <c r="G21" s="266">
        <v>80602.77</v>
      </c>
    </row>
    <row r="22" spans="2:7" s="270" customFormat="1" ht="60.75" customHeight="1" x14ac:dyDescent="0.25">
      <c r="B22" s="492">
        <v>208400</v>
      </c>
      <c r="C22" s="278" t="s">
        <v>69</v>
      </c>
      <c r="D22" s="264">
        <f>E22+F22</f>
        <v>0</v>
      </c>
      <c r="E22" s="264">
        <v>-524000</v>
      </c>
      <c r="F22" s="265">
        <v>524000</v>
      </c>
      <c r="G22" s="266">
        <v>524000</v>
      </c>
    </row>
    <row r="23" spans="2:7" s="270" customFormat="1" ht="17.25" customHeight="1" thickBot="1" x14ac:dyDescent="0.3">
      <c r="B23" s="281"/>
      <c r="C23" s="282" t="s">
        <v>142</v>
      </c>
      <c r="D23" s="267">
        <f>D18</f>
        <v>13516483.670000002</v>
      </c>
      <c r="E23" s="267">
        <f>E18</f>
        <v>10922483.67</v>
      </c>
      <c r="F23" s="267">
        <f>F18</f>
        <v>2594000</v>
      </c>
      <c r="G23" s="267">
        <f>G18</f>
        <v>2594000</v>
      </c>
    </row>
    <row r="24" spans="2:7" s="270" customFormat="1" ht="17.25" customHeight="1" thickBot="1" x14ac:dyDescent="0.3">
      <c r="B24" s="639" t="s">
        <v>145</v>
      </c>
      <c r="C24" s="640"/>
      <c r="D24" s="640"/>
      <c r="E24" s="640"/>
      <c r="F24" s="640"/>
      <c r="G24" s="641"/>
    </row>
    <row r="25" spans="2:7" s="284" customFormat="1" ht="27.6" x14ac:dyDescent="0.25">
      <c r="B25" s="276">
        <v>600000</v>
      </c>
      <c r="C25" s="283" t="s">
        <v>44</v>
      </c>
      <c r="D25" s="260">
        <f>D26</f>
        <v>13516483.670000002</v>
      </c>
      <c r="E25" s="260">
        <f>E26</f>
        <v>10922483.67</v>
      </c>
      <c r="F25" s="260">
        <f>F26</f>
        <v>2594000</v>
      </c>
      <c r="G25" s="260">
        <f>G26</f>
        <v>2594000</v>
      </c>
    </row>
    <row r="26" spans="2:7" s="284" customFormat="1" ht="12.75" customHeight="1" x14ac:dyDescent="0.25">
      <c r="B26" s="277">
        <v>602000</v>
      </c>
      <c r="C26" s="285" t="s">
        <v>329</v>
      </c>
      <c r="D26" s="261">
        <f>D27-D28</f>
        <v>13516483.670000002</v>
      </c>
      <c r="E26" s="261">
        <f>E27-E28+E29</f>
        <v>10922483.67</v>
      </c>
      <c r="F26" s="261">
        <f>F27-F28+F29</f>
        <v>2594000</v>
      </c>
      <c r="G26" s="261">
        <f>G27-G28+G29</f>
        <v>2594000</v>
      </c>
    </row>
    <row r="27" spans="2:7" s="284" customFormat="1" ht="13.8" x14ac:dyDescent="0.25">
      <c r="B27" s="279">
        <v>602100</v>
      </c>
      <c r="C27" s="278" t="s">
        <v>328</v>
      </c>
      <c r="D27" s="263">
        <f>E27+F27</f>
        <v>19044547.210000001</v>
      </c>
      <c r="E27" s="264">
        <v>16214172.85</v>
      </c>
      <c r="F27" s="265">
        <v>2830374.36</v>
      </c>
      <c r="G27" s="266">
        <v>2150602.77</v>
      </c>
    </row>
    <row r="28" spans="2:7" s="284" customFormat="1" ht="13.8" x14ac:dyDescent="0.25">
      <c r="B28" s="280">
        <v>602200</v>
      </c>
      <c r="C28" s="263" t="s">
        <v>43</v>
      </c>
      <c r="D28" s="263">
        <f>E28+F28</f>
        <v>5528063.54</v>
      </c>
      <c r="E28" s="264">
        <v>4767689.18</v>
      </c>
      <c r="F28" s="265">
        <v>760374.36</v>
      </c>
      <c r="G28" s="266">
        <v>80602.77</v>
      </c>
    </row>
    <row r="29" spans="2:7" s="270" customFormat="1" ht="60.75" customHeight="1" x14ac:dyDescent="0.25">
      <c r="B29" s="280">
        <v>602400</v>
      </c>
      <c r="C29" s="278" t="s">
        <v>69</v>
      </c>
      <c r="D29" s="263">
        <f>E29+F29</f>
        <v>0</v>
      </c>
      <c r="E29" s="263">
        <v>-524000</v>
      </c>
      <c r="F29" s="262">
        <v>524000</v>
      </c>
      <c r="G29" s="268">
        <v>524000</v>
      </c>
    </row>
    <row r="30" spans="2:7" s="270" customFormat="1" ht="14.4" thickBot="1" x14ac:dyDescent="0.3">
      <c r="B30" s="286"/>
      <c r="C30" s="282" t="s">
        <v>142</v>
      </c>
      <c r="D30" s="269">
        <f>D25</f>
        <v>13516483.670000002</v>
      </c>
      <c r="E30" s="269">
        <f>E25</f>
        <v>10922483.67</v>
      </c>
      <c r="F30" s="269">
        <f>F25</f>
        <v>2594000</v>
      </c>
      <c r="G30" s="269">
        <f>G25</f>
        <v>2594000</v>
      </c>
    </row>
    <row r="35" spans="2:5" s="30" customFormat="1" ht="18" x14ac:dyDescent="0.35">
      <c r="C35" s="30" t="s">
        <v>436</v>
      </c>
      <c r="E35" s="30" t="s">
        <v>424</v>
      </c>
    </row>
    <row r="36" spans="2:5" ht="15.6" x14ac:dyDescent="0.3">
      <c r="B36" s="248"/>
      <c r="E36" s="248"/>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topLeftCell="D1" zoomScale="91" zoomScaleNormal="91" zoomScaleSheetLayoutView="91" workbookViewId="0">
      <selection activeCell="D1" sqref="D1"/>
    </sheetView>
  </sheetViews>
  <sheetFormatPr defaultColWidth="9.109375" defaultRowHeight="13.8" x14ac:dyDescent="0.25"/>
  <cols>
    <col min="1" max="1" width="11.109375" style="493" customWidth="1"/>
    <col min="2" max="2" width="12.109375" style="270" customWidth="1"/>
    <col min="3" max="3" width="11.6640625" style="270" customWidth="1"/>
    <col min="4" max="4" width="38.33203125" style="270" customWidth="1"/>
    <col min="5" max="6" width="14" style="493" customWidth="1"/>
    <col min="7" max="7" width="12.6640625" style="493" customWidth="1"/>
    <col min="8" max="8" width="12.5546875" style="493" customWidth="1"/>
    <col min="9" max="9" width="9" style="493" customWidth="1"/>
    <col min="10" max="10" width="12.44140625" style="493" customWidth="1"/>
    <col min="11" max="11" width="12.6640625" style="493" customWidth="1"/>
    <col min="12" max="12" width="11.88671875" style="493" customWidth="1"/>
    <col min="13" max="13" width="9" style="493" customWidth="1"/>
    <col min="14" max="14" width="9.88671875" style="493" customWidth="1"/>
    <col min="15" max="15" width="12.88671875" style="493" customWidth="1"/>
    <col min="16" max="16" width="14.109375" style="493" customWidth="1"/>
    <col min="17" max="17" width="10.88671875" style="270" bestFit="1" customWidth="1"/>
    <col min="18" max="18" width="11.44140625" style="270" bestFit="1" customWidth="1"/>
    <col min="19" max="16384" width="9.109375" style="270"/>
  </cols>
  <sheetData>
    <row r="1" spans="1:16" x14ac:dyDescent="0.25">
      <c r="K1" s="655" t="s">
        <v>1</v>
      </c>
      <c r="L1" s="655"/>
      <c r="M1" s="655"/>
      <c r="N1" s="655"/>
      <c r="O1" s="655"/>
      <c r="P1" s="655"/>
    </row>
    <row r="2" spans="1:16" x14ac:dyDescent="0.25">
      <c r="C2" s="494"/>
      <c r="K2" s="655" t="str">
        <f>додаток1!D2</f>
        <v xml:space="preserve"> до рішення Здолбунівської міської ради</v>
      </c>
      <c r="L2" s="655"/>
      <c r="M2" s="655"/>
      <c r="N2" s="655"/>
      <c r="O2" s="655"/>
      <c r="P2" s="655"/>
    </row>
    <row r="3" spans="1:16" ht="33" customHeight="1" x14ac:dyDescent="0.25">
      <c r="K3" s="656" t="str">
        <f>додаток1!D3</f>
        <v>"Про зміни до бюджету Здолбунівської міської територіальної громади на 2024 рік"</v>
      </c>
      <c r="L3" s="656"/>
      <c r="M3" s="656"/>
      <c r="N3" s="656"/>
      <c r="O3" s="656"/>
      <c r="P3" s="656"/>
    </row>
    <row r="4" spans="1:16" ht="15" customHeight="1" x14ac:dyDescent="0.25">
      <c r="K4" s="655" t="str">
        <f>додаток1!D4</f>
        <v>від 01 березня 2024 року № 2050</v>
      </c>
      <c r="L4" s="655"/>
      <c r="M4" s="655"/>
      <c r="N4" s="655"/>
      <c r="O4" s="655"/>
      <c r="P4" s="655"/>
    </row>
    <row r="5" spans="1:16" x14ac:dyDescent="0.25">
      <c r="B5" s="682" t="s">
        <v>386</v>
      </c>
      <c r="C5" s="682"/>
      <c r="D5" s="682"/>
      <c r="E5" s="682"/>
      <c r="F5" s="682"/>
      <c r="G5" s="682"/>
      <c r="H5" s="682"/>
      <c r="I5" s="682"/>
      <c r="J5" s="682"/>
      <c r="K5" s="682"/>
      <c r="L5" s="682"/>
      <c r="M5" s="682"/>
      <c r="N5" s="682"/>
      <c r="O5" s="682"/>
      <c r="P5" s="682"/>
    </row>
    <row r="6" spans="1:16" ht="17.25" customHeight="1" x14ac:dyDescent="0.25">
      <c r="B6" s="682" t="s">
        <v>521</v>
      </c>
      <c r="C6" s="682"/>
      <c r="D6" s="682"/>
      <c r="E6" s="682"/>
      <c r="F6" s="682"/>
      <c r="G6" s="682"/>
      <c r="H6" s="682"/>
      <c r="I6" s="682"/>
      <c r="J6" s="682"/>
      <c r="K6" s="682"/>
      <c r="L6" s="682"/>
      <c r="M6" s="682"/>
      <c r="N6" s="682"/>
      <c r="O6" s="682"/>
      <c r="P6" s="682"/>
    </row>
    <row r="7" spans="1:16" x14ac:dyDescent="0.25">
      <c r="A7" s="688">
        <v>1755900000</v>
      </c>
      <c r="B7" s="688"/>
      <c r="C7" s="177"/>
      <c r="D7" s="177"/>
      <c r="E7" s="178"/>
      <c r="F7" s="178"/>
      <c r="G7" s="178"/>
      <c r="H7" s="178"/>
      <c r="I7" s="178"/>
      <c r="J7" s="178"/>
      <c r="K7" s="178"/>
      <c r="L7" s="178"/>
      <c r="M7" s="178"/>
      <c r="N7" s="178"/>
      <c r="O7" s="495"/>
      <c r="P7" s="178"/>
    </row>
    <row r="8" spans="1:16" x14ac:dyDescent="0.25">
      <c r="A8" s="493" t="s">
        <v>161</v>
      </c>
      <c r="B8" s="177"/>
      <c r="C8" s="177"/>
      <c r="D8" s="177"/>
      <c r="E8" s="178"/>
      <c r="F8" s="178"/>
      <c r="G8" s="178"/>
      <c r="H8" s="178"/>
      <c r="I8" s="178"/>
      <c r="J8" s="178"/>
      <c r="K8" s="178"/>
      <c r="L8" s="178"/>
      <c r="M8" s="178"/>
      <c r="N8" s="178"/>
      <c r="O8" s="178"/>
      <c r="P8" s="178"/>
    </row>
    <row r="9" spans="1:16" ht="14.4" thickBot="1" x14ac:dyDescent="0.3">
      <c r="P9" s="493" t="s">
        <v>20</v>
      </c>
    </row>
    <row r="10" spans="1:16" ht="24" customHeight="1" x14ac:dyDescent="0.25">
      <c r="A10" s="657" t="s">
        <v>157</v>
      </c>
      <c r="B10" s="665" t="s">
        <v>158</v>
      </c>
      <c r="C10" s="668" t="s">
        <v>146</v>
      </c>
      <c r="D10" s="677" t="s">
        <v>159</v>
      </c>
      <c r="E10" s="672" t="s">
        <v>16</v>
      </c>
      <c r="F10" s="673"/>
      <c r="G10" s="673"/>
      <c r="H10" s="673"/>
      <c r="I10" s="674"/>
      <c r="J10" s="672" t="s">
        <v>5</v>
      </c>
      <c r="K10" s="673"/>
      <c r="L10" s="673"/>
      <c r="M10" s="673"/>
      <c r="N10" s="673"/>
      <c r="O10" s="673"/>
      <c r="P10" s="683" t="s">
        <v>0</v>
      </c>
    </row>
    <row r="11" spans="1:16" ht="29.25" customHeight="1" x14ac:dyDescent="0.25">
      <c r="A11" s="658"/>
      <c r="B11" s="666"/>
      <c r="C11" s="669"/>
      <c r="D11" s="678"/>
      <c r="E11" s="662" t="s">
        <v>137</v>
      </c>
      <c r="F11" s="680" t="s">
        <v>49</v>
      </c>
      <c r="G11" s="660" t="s">
        <v>17</v>
      </c>
      <c r="H11" s="661"/>
      <c r="I11" s="692" t="s">
        <v>50</v>
      </c>
      <c r="J11" s="662" t="s">
        <v>137</v>
      </c>
      <c r="K11" s="675" t="s">
        <v>147</v>
      </c>
      <c r="L11" s="680" t="s">
        <v>49</v>
      </c>
      <c r="M11" s="660" t="s">
        <v>17</v>
      </c>
      <c r="N11" s="661"/>
      <c r="O11" s="686" t="s">
        <v>50</v>
      </c>
      <c r="P11" s="684"/>
    </row>
    <row r="12" spans="1:16" ht="29.25" customHeight="1" x14ac:dyDescent="0.25">
      <c r="A12" s="658"/>
      <c r="B12" s="666"/>
      <c r="C12" s="669"/>
      <c r="D12" s="678"/>
      <c r="E12" s="663"/>
      <c r="F12" s="680"/>
      <c r="G12" s="675" t="s">
        <v>18</v>
      </c>
      <c r="H12" s="675" t="s">
        <v>19</v>
      </c>
      <c r="I12" s="693"/>
      <c r="J12" s="663"/>
      <c r="K12" s="691"/>
      <c r="L12" s="680"/>
      <c r="M12" s="675" t="s">
        <v>18</v>
      </c>
      <c r="N12" s="689" t="s">
        <v>19</v>
      </c>
      <c r="O12" s="686"/>
      <c r="P12" s="684"/>
    </row>
    <row r="13" spans="1:16" ht="29.25" customHeight="1" thickBot="1" x14ac:dyDescent="0.3">
      <c r="A13" s="659"/>
      <c r="B13" s="667"/>
      <c r="C13" s="670"/>
      <c r="D13" s="679"/>
      <c r="E13" s="671"/>
      <c r="F13" s="681"/>
      <c r="G13" s="676"/>
      <c r="H13" s="676"/>
      <c r="I13" s="694"/>
      <c r="J13" s="664"/>
      <c r="K13" s="676"/>
      <c r="L13" s="681"/>
      <c r="M13" s="676"/>
      <c r="N13" s="690"/>
      <c r="O13" s="687"/>
      <c r="P13" s="685"/>
    </row>
    <row r="14" spans="1:16" ht="14.4" thickBot="1" x14ac:dyDescent="0.3">
      <c r="A14" s="496">
        <v>1</v>
      </c>
      <c r="B14" s="497">
        <v>2</v>
      </c>
      <c r="C14" s="497">
        <v>3</v>
      </c>
      <c r="D14" s="498">
        <v>4</v>
      </c>
      <c r="E14" s="499">
        <v>5</v>
      </c>
      <c r="F14" s="500">
        <v>6</v>
      </c>
      <c r="G14" s="501">
        <v>7</v>
      </c>
      <c r="H14" s="501">
        <v>8</v>
      </c>
      <c r="I14" s="502">
        <v>9</v>
      </c>
      <c r="J14" s="499">
        <v>10</v>
      </c>
      <c r="K14" s="500">
        <v>11</v>
      </c>
      <c r="L14" s="501">
        <v>12</v>
      </c>
      <c r="M14" s="501">
        <v>13</v>
      </c>
      <c r="N14" s="501">
        <v>14</v>
      </c>
      <c r="O14" s="503">
        <v>15</v>
      </c>
      <c r="P14" s="496">
        <v>16</v>
      </c>
    </row>
    <row r="15" spans="1:16" x14ac:dyDescent="0.25">
      <c r="A15" s="504" t="s">
        <v>189</v>
      </c>
      <c r="B15" s="505"/>
      <c r="C15" s="505"/>
      <c r="D15" s="506" t="s">
        <v>51</v>
      </c>
      <c r="E15" s="507">
        <f>E16</f>
        <v>3245922.7800000003</v>
      </c>
      <c r="F15" s="508">
        <f t="shared" ref="F15:P15" si="0">F16</f>
        <v>3245922.7800000003</v>
      </c>
      <c r="G15" s="508">
        <f t="shared" si="0"/>
        <v>0</v>
      </c>
      <c r="H15" s="508">
        <f t="shared" si="0"/>
        <v>0</v>
      </c>
      <c r="I15" s="509">
        <f t="shared" si="0"/>
        <v>0</v>
      </c>
      <c r="J15" s="507">
        <f t="shared" si="0"/>
        <v>2594000</v>
      </c>
      <c r="K15" s="510">
        <f t="shared" si="0"/>
        <v>2594000</v>
      </c>
      <c r="L15" s="508">
        <f t="shared" si="0"/>
        <v>0</v>
      </c>
      <c r="M15" s="508">
        <f t="shared" si="0"/>
        <v>0</v>
      </c>
      <c r="N15" s="508">
        <f t="shared" si="0"/>
        <v>0</v>
      </c>
      <c r="O15" s="511">
        <f t="shared" si="0"/>
        <v>2594000</v>
      </c>
      <c r="P15" s="512">
        <f t="shared" si="0"/>
        <v>5839922.7800000003</v>
      </c>
    </row>
    <row r="16" spans="1:16" ht="13.5" customHeight="1" x14ac:dyDescent="0.25">
      <c r="A16" s="504" t="s">
        <v>190</v>
      </c>
      <c r="B16" s="505"/>
      <c r="C16" s="505"/>
      <c r="D16" s="506" t="s">
        <v>51</v>
      </c>
      <c r="E16" s="513">
        <f>E17+E18+E19+E21+E24+E25+E26+E28+E29+E30+E31+E33+E34+E37+E38+E39+E40+E43+E45+E46+E47+E48+E53+E56+E57+E20+E58+E22+E23+E51+E32+E42+E44+E41+E54+E35+E49+E52+E50+E27+E36</f>
        <v>3245922.7800000003</v>
      </c>
      <c r="F16" s="514">
        <f>F17+F18+F19+F21+F24+F25+F26+F28+F29+F30+F31+F33+F34+F37+F38+F39+F40+F43+F45+F46+F47+F48+F53+F56+F57+F20+F58+F22+F23+F51+F32+F42+F44+F41+F54+F35+F49+F52+F50+F27+F36</f>
        <v>3245922.7800000003</v>
      </c>
      <c r="G16" s="514">
        <f>G17+G18+G19+G21+G24+G25+G26+G28+G29+G30+G31+G33+G34+G37+G38+G39+G40+G43+G45+G46+G47+G48+G53+G56+G57+G20+G58+G22+G23+G51+G32+G42+G44+G41+G54+G35+G49+G52+G50</f>
        <v>0</v>
      </c>
      <c r="H16" s="514">
        <f>H17+H18+H19+H21+H24+H25+H26+H28+H29+H30+H31+H33+H34+H37+H38+H39+H40+H43+H45+H46+H47+H48+H53+H56+H57+H20+H58+H22+H23+H51+H32+H42+H44+H41+H54+H35+H49+H52+H50</f>
        <v>0</v>
      </c>
      <c r="I16" s="515">
        <f>I17+I18+I19+I21+I24+I25+I26+I28+I29+I30+I31+I33+I34+I37+I38+I39+I40+I43+I45+I46+I47+I48+I53+I56+I57+I20+I58+I22+I23+I51+I32+I42+I44+I41+I54+I52+I50</f>
        <v>0</v>
      </c>
      <c r="J16" s="513">
        <f>J17+J18+J19+J21+J24+J25+J26+J28+J29+J30+J31+J33+J34+J37+J38+J39+J40+J43+J45+J46+J47+J48+J53+J56+J57+J20+J58+J22+J23+J51+J32+J42+J44+J41+J54+J35+J49+J52+J50</f>
        <v>2594000</v>
      </c>
      <c r="K16" s="514">
        <f>K17+K18+K19+K21+K24+K25+K26+K28+K29+K30+K31+K33+K34+K37+K38+K39+K40+K43+K45+K46+K47+K48+K53+K56+K57+K20+K58+K22+K23+K51+K32+K42+K44+K41+K54+K35+K49+K52+K50</f>
        <v>2594000</v>
      </c>
      <c r="L16" s="514">
        <f>L17+L18+L19+L21+L24+L25+L26+L28+L29+L30+L31+L33+L34+L37+L38+L39+L40+L43+L45+L46+L47+L48+L53+L56+L57+L20+L58+L22+L23+L51+L32+L42+L44+L41+L54+L35+L49+L52+L50</f>
        <v>0</v>
      </c>
      <c r="M16" s="514">
        <f>M17+M18+M19+M21+M24+M25+M26+M28+M29+M30+M31+M33+M34+M37+M38+M39+M40+M43+M45+M46+M47+M48+M53+M56+M57+M20+M58+M22+M23+M51+M32+M42+M44+M41+M54+M35+M49+M52+M50</f>
        <v>0</v>
      </c>
      <c r="N16" s="514">
        <f>N17+N18+N19+N21+N24+N25+N26+N28+N29+N30+N31+N33+N34+N37+N38+N39+N40+N43+N45+N46+N47+N48+N53+N56+N57+N20+N58+N22+N23+N51+N32+N42+N44+N41+N54+N35+N49+N52+N50</f>
        <v>0</v>
      </c>
      <c r="O16" s="515">
        <f>O17+O18+O19+O21+O24+O25+O26+O28+O29+O30+O31+O33+O34+O37+O38+O39+O40+O43+O45+O46+O47+O48+O53+O56+O57+O20+O58+O22+O23+O51+O32+O42+O44+O41+O54+O52+O50+O49</f>
        <v>2594000</v>
      </c>
      <c r="P16" s="516">
        <f>P17+P18+P19+P21+P24+P25+P26+P28+P29+P30+P31+P33+P34+P37+P38+P39+P40+P43+P45+P46+P47+P48+P53+P56+P57+P20+P22+P23+P58+P51+P32+P42+P44+P36+P55+P41+P54+P35+P49+P52+P50+P27</f>
        <v>5839922.7800000003</v>
      </c>
    </row>
    <row r="17" spans="1:17" ht="69" hidden="1" x14ac:dyDescent="0.25">
      <c r="A17" s="517" t="s">
        <v>112</v>
      </c>
      <c r="B17" s="518" t="s">
        <v>87</v>
      </c>
      <c r="C17" s="519" t="s">
        <v>52</v>
      </c>
      <c r="D17" s="520" t="s">
        <v>88</v>
      </c>
      <c r="E17" s="521">
        <f>F17+H17</f>
        <v>0</v>
      </c>
      <c r="F17" s="522"/>
      <c r="G17" s="522"/>
      <c r="H17" s="522"/>
      <c r="I17" s="523"/>
      <c r="J17" s="521">
        <f>K17</f>
        <v>0</v>
      </c>
      <c r="K17" s="524">
        <f>O17</f>
        <v>0</v>
      </c>
      <c r="L17" s="522"/>
      <c r="M17" s="522"/>
      <c r="N17" s="522"/>
      <c r="O17" s="525"/>
      <c r="P17" s="526">
        <f>E17+J17</f>
        <v>0</v>
      </c>
      <c r="Q17" s="494"/>
    </row>
    <row r="18" spans="1:17" ht="27.6" hidden="1" x14ac:dyDescent="0.25">
      <c r="A18" s="517" t="s">
        <v>113</v>
      </c>
      <c r="B18" s="518" t="s">
        <v>79</v>
      </c>
      <c r="C18" s="519" t="s">
        <v>61</v>
      </c>
      <c r="D18" s="520" t="s">
        <v>102</v>
      </c>
      <c r="E18" s="521">
        <f t="shared" ref="E18:E25" si="1">F18</f>
        <v>0</v>
      </c>
      <c r="F18" s="522"/>
      <c r="G18" s="522"/>
      <c r="H18" s="522"/>
      <c r="I18" s="523"/>
      <c r="J18" s="521"/>
      <c r="K18" s="524"/>
      <c r="L18" s="522"/>
      <c r="M18" s="522"/>
      <c r="N18" s="522"/>
      <c r="O18" s="525"/>
      <c r="P18" s="526">
        <f>E18</f>
        <v>0</v>
      </c>
    </row>
    <row r="19" spans="1:17" ht="41.4" hidden="1" x14ac:dyDescent="0.25">
      <c r="A19" s="517" t="s">
        <v>114</v>
      </c>
      <c r="B19" s="527">
        <v>3033</v>
      </c>
      <c r="C19" s="519" t="s">
        <v>74</v>
      </c>
      <c r="D19" s="520" t="s">
        <v>75</v>
      </c>
      <c r="E19" s="521">
        <f t="shared" si="1"/>
        <v>0</v>
      </c>
      <c r="F19" s="522"/>
      <c r="G19" s="522"/>
      <c r="H19" s="522"/>
      <c r="I19" s="523"/>
      <c r="J19" s="521"/>
      <c r="K19" s="524"/>
      <c r="L19" s="522"/>
      <c r="M19" s="522"/>
      <c r="N19" s="522"/>
      <c r="O19" s="525"/>
      <c r="P19" s="526">
        <f>E19+J19</f>
        <v>0</v>
      </c>
      <c r="Q19" s="494"/>
    </row>
    <row r="20" spans="1:17" ht="41.4" hidden="1" x14ac:dyDescent="0.25">
      <c r="A20" s="517" t="s">
        <v>285</v>
      </c>
      <c r="B20" s="527">
        <v>3035</v>
      </c>
      <c r="C20" s="519" t="s">
        <v>74</v>
      </c>
      <c r="D20" s="520" t="s">
        <v>286</v>
      </c>
      <c r="E20" s="521">
        <f>F20</f>
        <v>0</v>
      </c>
      <c r="F20" s="522"/>
      <c r="G20" s="522"/>
      <c r="H20" s="522"/>
      <c r="I20" s="523"/>
      <c r="J20" s="521"/>
      <c r="K20" s="524"/>
      <c r="L20" s="522"/>
      <c r="M20" s="522"/>
      <c r="N20" s="522"/>
      <c r="O20" s="525"/>
      <c r="P20" s="526">
        <f>E20+J20</f>
        <v>0</v>
      </c>
    </row>
    <row r="21" spans="1:17" ht="81" hidden="1" customHeight="1" x14ac:dyDescent="0.25">
      <c r="A21" s="528" t="s">
        <v>422</v>
      </c>
      <c r="B21" s="529">
        <v>3160</v>
      </c>
      <c r="C21" s="530" t="s">
        <v>76</v>
      </c>
      <c r="D21" s="531" t="s">
        <v>421</v>
      </c>
      <c r="E21" s="532">
        <f t="shared" si="1"/>
        <v>0</v>
      </c>
      <c r="F21" s="533"/>
      <c r="G21" s="533"/>
      <c r="H21" s="533"/>
      <c r="I21" s="534"/>
      <c r="J21" s="532"/>
      <c r="K21" s="535"/>
      <c r="L21" s="533"/>
      <c r="M21" s="533"/>
      <c r="N21" s="533"/>
      <c r="O21" s="536"/>
      <c r="P21" s="526">
        <f>E21+J21</f>
        <v>0</v>
      </c>
    </row>
    <row r="22" spans="1:17" ht="55.2" hidden="1" x14ac:dyDescent="0.25">
      <c r="A22" s="537" t="s">
        <v>440</v>
      </c>
      <c r="B22" s="538">
        <v>3104</v>
      </c>
      <c r="C22" s="539" t="s">
        <v>438</v>
      </c>
      <c r="D22" s="531" t="s">
        <v>439</v>
      </c>
      <c r="E22" s="532">
        <f>F22+H22</f>
        <v>0</v>
      </c>
      <c r="F22" s="533"/>
      <c r="G22" s="533"/>
      <c r="H22" s="533"/>
      <c r="I22" s="534"/>
      <c r="J22" s="532">
        <f>K22</f>
        <v>0</v>
      </c>
      <c r="K22" s="535">
        <f>O22</f>
        <v>0</v>
      </c>
      <c r="L22" s="533"/>
      <c r="M22" s="533"/>
      <c r="N22" s="533"/>
      <c r="O22" s="536"/>
      <c r="P22" s="526">
        <f>E22+J22</f>
        <v>0</v>
      </c>
    </row>
    <row r="23" spans="1:17" ht="69" hidden="1" x14ac:dyDescent="0.25">
      <c r="A23" s="537" t="s">
        <v>288</v>
      </c>
      <c r="B23" s="538">
        <v>3140</v>
      </c>
      <c r="C23" s="539" t="s">
        <v>218</v>
      </c>
      <c r="D23" s="531" t="s">
        <v>289</v>
      </c>
      <c r="E23" s="532">
        <f>F23</f>
        <v>0</v>
      </c>
      <c r="F23" s="533"/>
      <c r="G23" s="533"/>
      <c r="H23" s="533"/>
      <c r="I23" s="534"/>
      <c r="J23" s="532"/>
      <c r="K23" s="535"/>
      <c r="L23" s="533"/>
      <c r="M23" s="533"/>
      <c r="N23" s="533"/>
      <c r="O23" s="536"/>
      <c r="P23" s="526">
        <f>E23+J23</f>
        <v>0</v>
      </c>
    </row>
    <row r="24" spans="1:17" ht="27.6" hidden="1" x14ac:dyDescent="0.25">
      <c r="A24" s="517" t="s">
        <v>152</v>
      </c>
      <c r="B24" s="518" t="s">
        <v>129</v>
      </c>
      <c r="C24" s="519" t="s">
        <v>80</v>
      </c>
      <c r="D24" s="520" t="s">
        <v>81</v>
      </c>
      <c r="E24" s="521">
        <f t="shared" si="1"/>
        <v>0</v>
      </c>
      <c r="F24" s="522"/>
      <c r="G24" s="522"/>
      <c r="H24" s="522"/>
      <c r="I24" s="523"/>
      <c r="J24" s="521"/>
      <c r="K24" s="524"/>
      <c r="L24" s="522"/>
      <c r="M24" s="522"/>
      <c r="N24" s="522"/>
      <c r="O24" s="525"/>
      <c r="P24" s="526">
        <f>E24</f>
        <v>0</v>
      </c>
    </row>
    <row r="25" spans="1:17" ht="27.6" x14ac:dyDescent="0.25">
      <c r="A25" s="517" t="s">
        <v>153</v>
      </c>
      <c r="B25" s="518" t="s">
        <v>130</v>
      </c>
      <c r="C25" s="519" t="s">
        <v>54</v>
      </c>
      <c r="D25" s="520" t="s">
        <v>131</v>
      </c>
      <c r="E25" s="521">
        <f t="shared" si="1"/>
        <v>2000000</v>
      </c>
      <c r="F25" s="522">
        <v>2000000</v>
      </c>
      <c r="G25" s="522"/>
      <c r="H25" s="522"/>
      <c r="I25" s="523"/>
      <c r="J25" s="521"/>
      <c r="K25" s="524"/>
      <c r="L25" s="522"/>
      <c r="M25" s="522"/>
      <c r="N25" s="522"/>
      <c r="O25" s="525"/>
      <c r="P25" s="526">
        <f t="shared" ref="P25:P32" si="2">E25+J25</f>
        <v>2000000</v>
      </c>
    </row>
    <row r="26" spans="1:17" hidden="1" x14ac:dyDescent="0.25">
      <c r="A26" s="517" t="s">
        <v>154</v>
      </c>
      <c r="B26" s="518" t="s">
        <v>132</v>
      </c>
      <c r="C26" s="519" t="s">
        <v>57</v>
      </c>
      <c r="D26" s="520" t="s">
        <v>133</v>
      </c>
      <c r="E26" s="521">
        <f>F26</f>
        <v>0</v>
      </c>
      <c r="F26" s="522"/>
      <c r="G26" s="522"/>
      <c r="H26" s="522"/>
      <c r="I26" s="523"/>
      <c r="J26" s="521"/>
      <c r="K26" s="524"/>
      <c r="L26" s="522"/>
      <c r="M26" s="522"/>
      <c r="N26" s="522"/>
      <c r="O26" s="525"/>
      <c r="P26" s="526">
        <f t="shared" si="2"/>
        <v>0</v>
      </c>
      <c r="Q26" s="494"/>
    </row>
    <row r="27" spans="1:17" ht="27.6" hidden="1" x14ac:dyDescent="0.25">
      <c r="A27" s="517" t="s">
        <v>419</v>
      </c>
      <c r="B27" s="518" t="s">
        <v>110</v>
      </c>
      <c r="C27" s="519" t="s">
        <v>58</v>
      </c>
      <c r="D27" s="520" t="s">
        <v>111</v>
      </c>
      <c r="E27" s="521">
        <f>F27</f>
        <v>0</v>
      </c>
      <c r="F27" s="522"/>
      <c r="G27" s="522"/>
      <c r="H27" s="522"/>
      <c r="I27" s="523"/>
      <c r="J27" s="521"/>
      <c r="K27" s="524"/>
      <c r="L27" s="522"/>
      <c r="M27" s="522"/>
      <c r="N27" s="522"/>
      <c r="O27" s="525"/>
      <c r="P27" s="526">
        <f t="shared" si="2"/>
        <v>0</v>
      </c>
      <c r="Q27" s="494"/>
    </row>
    <row r="28" spans="1:17" ht="27.6" hidden="1" x14ac:dyDescent="0.25">
      <c r="A28" s="517" t="s">
        <v>115</v>
      </c>
      <c r="B28" s="518" t="s">
        <v>92</v>
      </c>
      <c r="C28" s="519" t="s">
        <v>55</v>
      </c>
      <c r="D28" s="520" t="s">
        <v>93</v>
      </c>
      <c r="E28" s="521"/>
      <c r="F28" s="522"/>
      <c r="G28" s="522"/>
      <c r="H28" s="522"/>
      <c r="I28" s="523"/>
      <c r="J28" s="521">
        <f>K28</f>
        <v>0</v>
      </c>
      <c r="K28" s="524">
        <f>O28</f>
        <v>0</v>
      </c>
      <c r="L28" s="522"/>
      <c r="M28" s="522"/>
      <c r="N28" s="522"/>
      <c r="O28" s="525"/>
      <c r="P28" s="526">
        <f t="shared" si="2"/>
        <v>0</v>
      </c>
      <c r="Q28" s="494"/>
    </row>
    <row r="29" spans="1:17" ht="41.4" x14ac:dyDescent="0.25">
      <c r="A29" s="517" t="s">
        <v>167</v>
      </c>
      <c r="B29" s="518" t="s">
        <v>168</v>
      </c>
      <c r="C29" s="519" t="s">
        <v>55</v>
      </c>
      <c r="D29" s="520" t="s">
        <v>169</v>
      </c>
      <c r="E29" s="521">
        <f>F29</f>
        <v>567922.78</v>
      </c>
      <c r="F29" s="522">
        <v>567922.78</v>
      </c>
      <c r="G29" s="522"/>
      <c r="H29" s="522"/>
      <c r="I29" s="523"/>
      <c r="J29" s="521"/>
      <c r="K29" s="524"/>
      <c r="L29" s="522"/>
      <c r="M29" s="522"/>
      <c r="N29" s="522"/>
      <c r="O29" s="525"/>
      <c r="P29" s="526">
        <f t="shared" si="2"/>
        <v>567922.78</v>
      </c>
    </row>
    <row r="30" spans="1:17" ht="25.5" hidden="1" customHeight="1" x14ac:dyDescent="0.25">
      <c r="A30" s="517" t="s">
        <v>237</v>
      </c>
      <c r="B30" s="518" t="s">
        <v>238</v>
      </c>
      <c r="C30" s="519" t="s">
        <v>55</v>
      </c>
      <c r="D30" s="520" t="s">
        <v>239</v>
      </c>
      <c r="E30" s="521">
        <f>F30</f>
        <v>0</v>
      </c>
      <c r="F30" s="522"/>
      <c r="G30" s="522"/>
      <c r="H30" s="522"/>
      <c r="I30" s="523"/>
      <c r="J30" s="521"/>
      <c r="K30" s="524"/>
      <c r="L30" s="522"/>
      <c r="M30" s="522"/>
      <c r="N30" s="522"/>
      <c r="O30" s="525"/>
      <c r="P30" s="526">
        <f t="shared" si="2"/>
        <v>0</v>
      </c>
    </row>
    <row r="31" spans="1:17" ht="27.6" hidden="1" x14ac:dyDescent="0.25">
      <c r="A31" s="517" t="s">
        <v>170</v>
      </c>
      <c r="B31" s="518" t="s">
        <v>171</v>
      </c>
      <c r="C31" s="519" t="s">
        <v>55</v>
      </c>
      <c r="D31" s="520" t="s">
        <v>172</v>
      </c>
      <c r="E31" s="521"/>
      <c r="F31" s="522"/>
      <c r="G31" s="522"/>
      <c r="H31" s="522"/>
      <c r="I31" s="523"/>
      <c r="J31" s="521">
        <f>K31</f>
        <v>0</v>
      </c>
      <c r="K31" s="524">
        <f>O31</f>
        <v>0</v>
      </c>
      <c r="L31" s="522"/>
      <c r="M31" s="522"/>
      <c r="N31" s="522"/>
      <c r="O31" s="525"/>
      <c r="P31" s="526">
        <f t="shared" si="2"/>
        <v>0</v>
      </c>
    </row>
    <row r="32" spans="1:17" ht="41.4" hidden="1" x14ac:dyDescent="0.25">
      <c r="A32" s="517" t="s">
        <v>464</v>
      </c>
      <c r="B32" s="518" t="s">
        <v>463</v>
      </c>
      <c r="C32" s="519" t="s">
        <v>55</v>
      </c>
      <c r="D32" s="520" t="s">
        <v>465</v>
      </c>
      <c r="E32" s="521">
        <f t="shared" ref="E32:E37" si="3">F32</f>
        <v>0</v>
      </c>
      <c r="F32" s="522"/>
      <c r="G32" s="522"/>
      <c r="H32" s="522"/>
      <c r="I32" s="523"/>
      <c r="J32" s="521"/>
      <c r="K32" s="524"/>
      <c r="L32" s="522"/>
      <c r="M32" s="522"/>
      <c r="N32" s="522"/>
      <c r="O32" s="525"/>
      <c r="P32" s="526">
        <f t="shared" si="2"/>
        <v>0</v>
      </c>
    </row>
    <row r="33" spans="1:17" ht="33.75" hidden="1" customHeight="1" x14ac:dyDescent="0.25">
      <c r="A33" s="517" t="s">
        <v>441</v>
      </c>
      <c r="B33" s="518"/>
      <c r="C33" s="519"/>
      <c r="D33" s="540"/>
      <c r="E33" s="521">
        <f t="shared" si="3"/>
        <v>0</v>
      </c>
      <c r="F33" s="522"/>
      <c r="G33" s="522"/>
      <c r="H33" s="522"/>
      <c r="I33" s="523"/>
      <c r="J33" s="521"/>
      <c r="K33" s="524"/>
      <c r="L33" s="522"/>
      <c r="M33" s="522"/>
      <c r="N33" s="522"/>
      <c r="O33" s="525"/>
      <c r="P33" s="526">
        <f>E33</f>
        <v>0</v>
      </c>
    </row>
    <row r="34" spans="1:17" ht="15.75" hidden="1" customHeight="1" x14ac:dyDescent="0.25">
      <c r="A34" s="517" t="s">
        <v>116</v>
      </c>
      <c r="B34" s="541" t="s">
        <v>94</v>
      </c>
      <c r="C34" s="542" t="s">
        <v>55</v>
      </c>
      <c r="D34" s="520" t="s">
        <v>95</v>
      </c>
      <c r="E34" s="543">
        <f t="shared" si="3"/>
        <v>0</v>
      </c>
      <c r="F34" s="544"/>
      <c r="G34" s="522"/>
      <c r="H34" s="544"/>
      <c r="I34" s="545"/>
      <c r="J34" s="521">
        <f>K34</f>
        <v>0</v>
      </c>
      <c r="K34" s="524">
        <f>O34</f>
        <v>0</v>
      </c>
      <c r="L34" s="522"/>
      <c r="M34" s="522"/>
      <c r="N34" s="522"/>
      <c r="O34" s="525"/>
      <c r="P34" s="526">
        <f>E34+J34</f>
        <v>0</v>
      </c>
    </row>
    <row r="35" spans="1:17" ht="85.5" hidden="1" customHeight="1" x14ac:dyDescent="0.25">
      <c r="A35" s="517" t="s">
        <v>394</v>
      </c>
      <c r="B35" s="518" t="s">
        <v>395</v>
      </c>
      <c r="C35" s="519" t="s">
        <v>396</v>
      </c>
      <c r="D35" s="520" t="s">
        <v>397</v>
      </c>
      <c r="E35" s="543">
        <f t="shared" si="3"/>
        <v>0</v>
      </c>
      <c r="F35" s="544"/>
      <c r="G35" s="522"/>
      <c r="H35" s="544"/>
      <c r="I35" s="545"/>
      <c r="J35" s="521"/>
      <c r="K35" s="524"/>
      <c r="L35" s="522"/>
      <c r="M35" s="522"/>
      <c r="N35" s="522"/>
      <c r="O35" s="525"/>
      <c r="P35" s="526">
        <f>E35+J35</f>
        <v>0</v>
      </c>
    </row>
    <row r="36" spans="1:17" ht="27.6" hidden="1" x14ac:dyDescent="0.25">
      <c r="A36" s="517" t="s">
        <v>443</v>
      </c>
      <c r="B36" s="541" t="s">
        <v>442</v>
      </c>
      <c r="C36" s="542" t="s">
        <v>60</v>
      </c>
      <c r="D36" s="546" t="s">
        <v>444</v>
      </c>
      <c r="E36" s="543">
        <f t="shared" si="3"/>
        <v>0</v>
      </c>
      <c r="F36" s="544"/>
      <c r="G36" s="522"/>
      <c r="H36" s="544"/>
      <c r="I36" s="545"/>
      <c r="J36" s="521">
        <f>K36</f>
        <v>0</v>
      </c>
      <c r="K36" s="524">
        <f>O36</f>
        <v>0</v>
      </c>
      <c r="L36" s="522"/>
      <c r="M36" s="522"/>
      <c r="N36" s="522"/>
      <c r="O36" s="525"/>
      <c r="P36" s="526">
        <f>E36+J36</f>
        <v>0</v>
      </c>
    </row>
    <row r="37" spans="1:17" hidden="1" x14ac:dyDescent="0.25">
      <c r="A37" s="517" t="s">
        <v>117</v>
      </c>
      <c r="B37" s="547">
        <v>7130</v>
      </c>
      <c r="C37" s="542" t="s">
        <v>60</v>
      </c>
      <c r="D37" s="520" t="s">
        <v>77</v>
      </c>
      <c r="E37" s="521">
        <f t="shared" si="3"/>
        <v>0</v>
      </c>
      <c r="F37" s="522"/>
      <c r="G37" s="522"/>
      <c r="H37" s="522"/>
      <c r="I37" s="523"/>
      <c r="J37" s="521"/>
      <c r="K37" s="524"/>
      <c r="L37" s="522"/>
      <c r="M37" s="522"/>
      <c r="N37" s="522"/>
      <c r="O37" s="525"/>
      <c r="P37" s="526">
        <f>E37+J37</f>
        <v>0</v>
      </c>
    </row>
    <row r="38" spans="1:17" ht="27.6" hidden="1" x14ac:dyDescent="0.25">
      <c r="A38" s="517" t="s">
        <v>118</v>
      </c>
      <c r="B38" s="527">
        <v>7310</v>
      </c>
      <c r="C38" s="519" t="s">
        <v>100</v>
      </c>
      <c r="D38" s="520" t="s">
        <v>108</v>
      </c>
      <c r="E38" s="521"/>
      <c r="F38" s="522"/>
      <c r="G38" s="522"/>
      <c r="H38" s="522"/>
      <c r="I38" s="523"/>
      <c r="J38" s="521">
        <f>O38</f>
        <v>0</v>
      </c>
      <c r="K38" s="524">
        <f>O38</f>
        <v>0</v>
      </c>
      <c r="L38" s="522"/>
      <c r="M38" s="522"/>
      <c r="N38" s="522"/>
      <c r="O38" s="525">
        <f>'додаток 4'!I16</f>
        <v>0</v>
      </c>
      <c r="P38" s="526">
        <f>E38+J38</f>
        <v>0</v>
      </c>
      <c r="Q38" s="494"/>
    </row>
    <row r="39" spans="1:17" ht="41.4" hidden="1" x14ac:dyDescent="0.25">
      <c r="A39" s="517" t="s">
        <v>120</v>
      </c>
      <c r="B39" s="527">
        <v>7330</v>
      </c>
      <c r="C39" s="519" t="s">
        <v>100</v>
      </c>
      <c r="D39" s="520" t="s">
        <v>103</v>
      </c>
      <c r="E39" s="521"/>
      <c r="F39" s="522"/>
      <c r="G39" s="522"/>
      <c r="H39" s="522"/>
      <c r="I39" s="523"/>
      <c r="J39" s="521">
        <f>O39</f>
        <v>0</v>
      </c>
      <c r="K39" s="524">
        <f>O39-додаток1!F68</f>
        <v>0</v>
      </c>
      <c r="L39" s="522"/>
      <c r="M39" s="522"/>
      <c r="N39" s="522"/>
      <c r="O39" s="525">
        <f>'додаток 4'!I51</f>
        <v>0</v>
      </c>
      <c r="P39" s="526">
        <f>J39+E39</f>
        <v>0</v>
      </c>
    </row>
    <row r="40" spans="1:17" ht="41.4" hidden="1" x14ac:dyDescent="0.25">
      <c r="A40" s="517" t="s">
        <v>121</v>
      </c>
      <c r="B40" s="527">
        <v>7350</v>
      </c>
      <c r="C40" s="519" t="s">
        <v>100</v>
      </c>
      <c r="D40" s="520" t="s">
        <v>99</v>
      </c>
      <c r="E40" s="532"/>
      <c r="F40" s="533"/>
      <c r="G40" s="533"/>
      <c r="H40" s="533"/>
      <c r="I40" s="534"/>
      <c r="J40" s="521">
        <f>K40</f>
        <v>0</v>
      </c>
      <c r="K40" s="524"/>
      <c r="L40" s="522"/>
      <c r="M40" s="522"/>
      <c r="N40" s="522"/>
      <c r="O40" s="525"/>
      <c r="P40" s="526">
        <f>J40</f>
        <v>0</v>
      </c>
    </row>
    <row r="41" spans="1:17" ht="41.4" hidden="1" x14ac:dyDescent="0.25">
      <c r="A41" s="517" t="s">
        <v>348</v>
      </c>
      <c r="B41" s="518" t="s">
        <v>346</v>
      </c>
      <c r="C41" s="518" t="s">
        <v>59</v>
      </c>
      <c r="D41" s="520" t="s">
        <v>347</v>
      </c>
      <c r="E41" s="532"/>
      <c r="F41" s="533"/>
      <c r="G41" s="533"/>
      <c r="H41" s="533"/>
      <c r="I41" s="534"/>
      <c r="J41" s="521">
        <f>K41</f>
        <v>0</v>
      </c>
      <c r="K41" s="524">
        <f>O41</f>
        <v>0</v>
      </c>
      <c r="L41" s="522"/>
      <c r="M41" s="522"/>
      <c r="N41" s="522"/>
      <c r="O41" s="525">
        <f>'додаток 4'!I54</f>
        <v>0</v>
      </c>
      <c r="P41" s="526">
        <f>J41+E41</f>
        <v>0</v>
      </c>
    </row>
    <row r="42" spans="1:17" ht="27.6" hidden="1" x14ac:dyDescent="0.25">
      <c r="A42" s="517" t="s">
        <v>322</v>
      </c>
      <c r="B42" s="527">
        <v>7390</v>
      </c>
      <c r="C42" s="519" t="s">
        <v>59</v>
      </c>
      <c r="D42" s="520" t="s">
        <v>323</v>
      </c>
      <c r="E42" s="532"/>
      <c r="F42" s="533"/>
      <c r="G42" s="533"/>
      <c r="H42" s="533"/>
      <c r="I42" s="534"/>
      <c r="J42" s="521">
        <f>K42</f>
        <v>0</v>
      </c>
      <c r="K42" s="524">
        <f>O42</f>
        <v>0</v>
      </c>
      <c r="L42" s="522"/>
      <c r="M42" s="522"/>
      <c r="N42" s="522"/>
      <c r="O42" s="525">
        <f>'додаток 4'!I57</f>
        <v>0</v>
      </c>
      <c r="P42" s="526">
        <f>J42</f>
        <v>0</v>
      </c>
    </row>
    <row r="43" spans="1:17" ht="41.4" hidden="1" x14ac:dyDescent="0.25">
      <c r="A43" s="517" t="s">
        <v>122</v>
      </c>
      <c r="B43" s="527">
        <v>7461</v>
      </c>
      <c r="C43" s="519" t="s">
        <v>97</v>
      </c>
      <c r="D43" s="520" t="s">
        <v>98</v>
      </c>
      <c r="E43" s="521">
        <f>F43</f>
        <v>0</v>
      </c>
      <c r="F43" s="522"/>
      <c r="G43" s="522"/>
      <c r="H43" s="522"/>
      <c r="I43" s="523"/>
      <c r="J43" s="521">
        <f>K43</f>
        <v>0</v>
      </c>
      <c r="K43" s="524"/>
      <c r="L43" s="522"/>
      <c r="M43" s="522"/>
      <c r="N43" s="522"/>
      <c r="O43" s="525"/>
      <c r="P43" s="526">
        <f>E43+J43</f>
        <v>0</v>
      </c>
    </row>
    <row r="44" spans="1:17" ht="55.2" hidden="1" x14ac:dyDescent="0.25">
      <c r="A44" s="517" t="s">
        <v>325</v>
      </c>
      <c r="B44" s="527">
        <v>7540</v>
      </c>
      <c r="C44" s="519" t="s">
        <v>326</v>
      </c>
      <c r="D44" s="520" t="s">
        <v>327</v>
      </c>
      <c r="E44" s="521">
        <f>F44</f>
        <v>0</v>
      </c>
      <c r="F44" s="522">
        <f>додаток1!E101</f>
        <v>0</v>
      </c>
      <c r="G44" s="522"/>
      <c r="H44" s="522"/>
      <c r="I44" s="523"/>
      <c r="J44" s="521"/>
      <c r="K44" s="524"/>
      <c r="L44" s="522"/>
      <c r="M44" s="522"/>
      <c r="N44" s="522"/>
      <c r="O44" s="525"/>
      <c r="P44" s="526">
        <f>E44+J44</f>
        <v>0</v>
      </c>
    </row>
    <row r="45" spans="1:17" ht="27.6" hidden="1" x14ac:dyDescent="0.25">
      <c r="A45" s="517" t="s">
        <v>123</v>
      </c>
      <c r="B45" s="527">
        <v>7650</v>
      </c>
      <c r="C45" s="519" t="s">
        <v>59</v>
      </c>
      <c r="D45" s="520" t="s">
        <v>101</v>
      </c>
      <c r="E45" s="521"/>
      <c r="F45" s="522"/>
      <c r="G45" s="522"/>
      <c r="H45" s="522"/>
      <c r="I45" s="523"/>
      <c r="J45" s="521"/>
      <c r="K45" s="524"/>
      <c r="L45" s="522"/>
      <c r="M45" s="522"/>
      <c r="N45" s="522"/>
      <c r="O45" s="525"/>
      <c r="P45" s="526">
        <f>E45+J45</f>
        <v>0</v>
      </c>
    </row>
    <row r="46" spans="1:17" ht="27.6" hidden="1" x14ac:dyDescent="0.25">
      <c r="A46" s="517" t="s">
        <v>124</v>
      </c>
      <c r="B46" s="527">
        <v>7670</v>
      </c>
      <c r="C46" s="519" t="s">
        <v>59</v>
      </c>
      <c r="D46" s="520" t="s">
        <v>78</v>
      </c>
      <c r="E46" s="532"/>
      <c r="F46" s="533"/>
      <c r="G46" s="533"/>
      <c r="H46" s="533"/>
      <c r="I46" s="534"/>
      <c r="J46" s="521">
        <f>K46</f>
        <v>0</v>
      </c>
      <c r="K46" s="524">
        <f>O46</f>
        <v>0</v>
      </c>
      <c r="L46" s="522"/>
      <c r="M46" s="522"/>
      <c r="N46" s="522"/>
      <c r="O46" s="525">
        <f>додаток_4!H45</f>
        <v>0</v>
      </c>
      <c r="P46" s="526">
        <f>J46</f>
        <v>0</v>
      </c>
    </row>
    <row r="47" spans="1:17" ht="27.6" hidden="1" x14ac:dyDescent="0.25">
      <c r="A47" s="517" t="s">
        <v>125</v>
      </c>
      <c r="B47" s="527">
        <v>7680</v>
      </c>
      <c r="C47" s="519" t="s">
        <v>59</v>
      </c>
      <c r="D47" s="520" t="s">
        <v>96</v>
      </c>
      <c r="E47" s="521">
        <f t="shared" ref="E47:E52" si="4">F47</f>
        <v>0</v>
      </c>
      <c r="F47" s="522"/>
      <c r="G47" s="533"/>
      <c r="H47" s="533"/>
      <c r="I47" s="534"/>
      <c r="J47" s="521"/>
      <c r="K47" s="524"/>
      <c r="L47" s="522"/>
      <c r="M47" s="522"/>
      <c r="N47" s="522"/>
      <c r="O47" s="525"/>
      <c r="P47" s="526">
        <f t="shared" ref="P47:P52" si="5">E47+J47</f>
        <v>0</v>
      </c>
    </row>
    <row r="48" spans="1:17" ht="27.6" hidden="1" x14ac:dyDescent="0.25">
      <c r="A48" s="517" t="s">
        <v>128</v>
      </c>
      <c r="B48" s="527">
        <v>7693</v>
      </c>
      <c r="C48" s="519" t="s">
        <v>59</v>
      </c>
      <c r="D48" s="520" t="s">
        <v>127</v>
      </c>
      <c r="E48" s="521">
        <f t="shared" si="4"/>
        <v>0</v>
      </c>
      <c r="F48" s="522"/>
      <c r="G48" s="522"/>
      <c r="H48" s="522"/>
      <c r="I48" s="523"/>
      <c r="J48" s="521">
        <f>K48</f>
        <v>0</v>
      </c>
      <c r="K48" s="524">
        <f>O48</f>
        <v>0</v>
      </c>
      <c r="L48" s="522"/>
      <c r="M48" s="522"/>
      <c r="N48" s="522"/>
      <c r="O48" s="525"/>
      <c r="P48" s="526">
        <f t="shared" si="5"/>
        <v>0</v>
      </c>
    </row>
    <row r="49" spans="1:17" ht="41.4" hidden="1" x14ac:dyDescent="0.25">
      <c r="A49" s="517" t="s">
        <v>399</v>
      </c>
      <c r="B49" s="527">
        <v>8110</v>
      </c>
      <c r="C49" s="519" t="s">
        <v>401</v>
      </c>
      <c r="D49" s="520" t="s">
        <v>400</v>
      </c>
      <c r="E49" s="521">
        <f t="shared" si="4"/>
        <v>0</v>
      </c>
      <c r="F49" s="522"/>
      <c r="G49" s="522"/>
      <c r="H49" s="522"/>
      <c r="I49" s="523"/>
      <c r="J49" s="521">
        <f>K49</f>
        <v>0</v>
      </c>
      <c r="K49" s="524">
        <f>O49</f>
        <v>0</v>
      </c>
      <c r="L49" s="522"/>
      <c r="M49" s="522"/>
      <c r="N49" s="522"/>
      <c r="O49" s="525"/>
      <c r="P49" s="526">
        <f t="shared" si="5"/>
        <v>0</v>
      </c>
    </row>
    <row r="50" spans="1:17" ht="27.6" hidden="1" x14ac:dyDescent="0.25">
      <c r="A50" s="517" t="s">
        <v>415</v>
      </c>
      <c r="B50" s="527">
        <v>8220</v>
      </c>
      <c r="C50" s="519" t="s">
        <v>292</v>
      </c>
      <c r="D50" s="520" t="s">
        <v>416</v>
      </c>
      <c r="E50" s="521">
        <f t="shared" si="4"/>
        <v>0</v>
      </c>
      <c r="F50" s="522"/>
      <c r="G50" s="522"/>
      <c r="H50" s="522"/>
      <c r="I50" s="523"/>
      <c r="J50" s="521">
        <f>K50</f>
        <v>0</v>
      </c>
      <c r="K50" s="524">
        <f>O50</f>
        <v>0</v>
      </c>
      <c r="L50" s="522"/>
      <c r="M50" s="522"/>
      <c r="N50" s="522"/>
      <c r="O50" s="525"/>
      <c r="P50" s="526">
        <f t="shared" si="5"/>
        <v>0</v>
      </c>
    </row>
    <row r="51" spans="1:17" ht="27.6" hidden="1" x14ac:dyDescent="0.25">
      <c r="A51" s="517" t="s">
        <v>291</v>
      </c>
      <c r="B51" s="527">
        <v>8230</v>
      </c>
      <c r="C51" s="519" t="s">
        <v>292</v>
      </c>
      <c r="D51" s="520" t="s">
        <v>293</v>
      </c>
      <c r="E51" s="521">
        <f t="shared" si="4"/>
        <v>0</v>
      </c>
      <c r="F51" s="522"/>
      <c r="G51" s="522"/>
      <c r="H51" s="522"/>
      <c r="I51" s="523"/>
      <c r="J51" s="521">
        <f>K51</f>
        <v>0</v>
      </c>
      <c r="K51" s="524">
        <f>O51</f>
        <v>0</v>
      </c>
      <c r="L51" s="522"/>
      <c r="M51" s="522"/>
      <c r="N51" s="522"/>
      <c r="O51" s="525"/>
      <c r="P51" s="526">
        <f t="shared" si="5"/>
        <v>0</v>
      </c>
    </row>
    <row r="52" spans="1:17" ht="27.6" x14ac:dyDescent="0.25">
      <c r="A52" s="517" t="s">
        <v>410</v>
      </c>
      <c r="B52" s="527">
        <v>8240</v>
      </c>
      <c r="C52" s="519" t="s">
        <v>292</v>
      </c>
      <c r="D52" s="520" t="s">
        <v>411</v>
      </c>
      <c r="E52" s="521">
        <f t="shared" si="4"/>
        <v>48000</v>
      </c>
      <c r="F52" s="522">
        <v>48000</v>
      </c>
      <c r="G52" s="522"/>
      <c r="H52" s="522"/>
      <c r="I52" s="523"/>
      <c r="J52" s="521">
        <f>K52</f>
        <v>524000</v>
      </c>
      <c r="K52" s="524">
        <f>O52</f>
        <v>524000</v>
      </c>
      <c r="L52" s="522"/>
      <c r="M52" s="522"/>
      <c r="N52" s="522"/>
      <c r="O52" s="525">
        <v>524000</v>
      </c>
      <c r="P52" s="526">
        <f t="shared" si="5"/>
        <v>572000</v>
      </c>
    </row>
    <row r="53" spans="1:17" ht="27.6" hidden="1" x14ac:dyDescent="0.25">
      <c r="A53" s="517" t="s">
        <v>126</v>
      </c>
      <c r="B53" s="527">
        <v>8340</v>
      </c>
      <c r="C53" s="519" t="s">
        <v>106</v>
      </c>
      <c r="D53" s="520" t="s">
        <v>107</v>
      </c>
      <c r="E53" s="532"/>
      <c r="F53" s="533"/>
      <c r="G53" s="533"/>
      <c r="H53" s="533"/>
      <c r="I53" s="536"/>
      <c r="J53" s="521">
        <f>L53+O53</f>
        <v>0</v>
      </c>
      <c r="K53" s="524"/>
      <c r="L53" s="522"/>
      <c r="M53" s="522"/>
      <c r="N53" s="522"/>
      <c r="O53" s="525"/>
      <c r="P53" s="526">
        <f>J53+E53</f>
        <v>0</v>
      </c>
    </row>
    <row r="54" spans="1:17" ht="69" hidden="1" x14ac:dyDescent="0.25">
      <c r="A54" s="517" t="s">
        <v>351</v>
      </c>
      <c r="B54" s="527">
        <v>9510</v>
      </c>
      <c r="C54" s="530" t="s">
        <v>79</v>
      </c>
      <c r="D54" s="548" t="s">
        <v>352</v>
      </c>
      <c r="E54" s="532">
        <f>F54</f>
        <v>0</v>
      </c>
      <c r="F54" s="535"/>
      <c r="G54" s="535"/>
      <c r="H54" s="535"/>
      <c r="I54" s="549"/>
      <c r="J54" s="532"/>
      <c r="K54" s="535"/>
      <c r="L54" s="535"/>
      <c r="M54" s="535"/>
      <c r="N54" s="535"/>
      <c r="O54" s="550"/>
      <c r="P54" s="526">
        <f>E54+J54</f>
        <v>0</v>
      </c>
    </row>
    <row r="55" spans="1:17" ht="73.5" hidden="1" customHeight="1" x14ac:dyDescent="0.25">
      <c r="A55" s="517" t="s">
        <v>335</v>
      </c>
      <c r="B55" s="527">
        <v>9730</v>
      </c>
      <c r="C55" s="519" t="s">
        <v>79</v>
      </c>
      <c r="D55" s="551" t="s">
        <v>336</v>
      </c>
      <c r="E55" s="532"/>
      <c r="F55" s="533"/>
      <c r="G55" s="533"/>
      <c r="H55" s="533"/>
      <c r="I55" s="534"/>
      <c r="J55" s="521">
        <f>K55</f>
        <v>0</v>
      </c>
      <c r="K55" s="524">
        <f>O55</f>
        <v>0</v>
      </c>
      <c r="L55" s="522"/>
      <c r="M55" s="522"/>
      <c r="N55" s="522"/>
      <c r="O55" s="525">
        <f>'додаток 3'!E71</f>
        <v>0</v>
      </c>
      <c r="P55" s="526">
        <f>J55</f>
        <v>0</v>
      </c>
    </row>
    <row r="56" spans="1:17" ht="27.6" hidden="1" x14ac:dyDescent="0.25">
      <c r="A56" s="517" t="s">
        <v>155</v>
      </c>
      <c r="B56" s="527">
        <v>9740</v>
      </c>
      <c r="C56" s="552" t="s">
        <v>79</v>
      </c>
      <c r="D56" s="520" t="s">
        <v>134</v>
      </c>
      <c r="E56" s="521"/>
      <c r="F56" s="522"/>
      <c r="G56" s="522"/>
      <c r="H56" s="522"/>
      <c r="I56" s="523"/>
      <c r="J56" s="521">
        <f>O56</f>
        <v>0</v>
      </c>
      <c r="K56" s="553"/>
      <c r="L56" s="522"/>
      <c r="M56" s="522"/>
      <c r="N56" s="522"/>
      <c r="O56" s="525"/>
      <c r="P56" s="526">
        <f>E56+J56</f>
        <v>0</v>
      </c>
    </row>
    <row r="57" spans="1:17" s="493" customFormat="1" x14ac:dyDescent="0.25">
      <c r="A57" s="517" t="s">
        <v>281</v>
      </c>
      <c r="B57" s="527">
        <v>9770</v>
      </c>
      <c r="C57" s="552" t="s">
        <v>79</v>
      </c>
      <c r="D57" s="520" t="s">
        <v>249</v>
      </c>
      <c r="E57" s="521">
        <f>F57</f>
        <v>300000</v>
      </c>
      <c r="F57" s="554">
        <f>'додаток 3'!E57</f>
        <v>300000</v>
      </c>
      <c r="G57" s="522"/>
      <c r="H57" s="522"/>
      <c r="I57" s="523"/>
      <c r="J57" s="521">
        <f>K57</f>
        <v>0</v>
      </c>
      <c r="K57" s="524">
        <f>O57</f>
        <v>0</v>
      </c>
      <c r="L57" s="522"/>
      <c r="M57" s="522"/>
      <c r="N57" s="522"/>
      <c r="O57" s="525">
        <f>'додаток 3'!E75</f>
        <v>0</v>
      </c>
      <c r="P57" s="526">
        <f>E57+J57</f>
        <v>300000</v>
      </c>
    </row>
    <row r="58" spans="1:17" s="493" customFormat="1" ht="55.2" x14ac:dyDescent="0.25">
      <c r="A58" s="555" t="s">
        <v>283</v>
      </c>
      <c r="B58" s="556">
        <v>9800</v>
      </c>
      <c r="C58" s="557" t="s">
        <v>79</v>
      </c>
      <c r="D58" s="558" t="s">
        <v>284</v>
      </c>
      <c r="E58" s="559">
        <f>F58</f>
        <v>330000</v>
      </c>
      <c r="F58" s="560">
        <f>'додаток 3'!E63</f>
        <v>330000</v>
      </c>
      <c r="G58" s="560"/>
      <c r="H58" s="560"/>
      <c r="I58" s="561"/>
      <c r="J58" s="559">
        <f>K58</f>
        <v>2070000</v>
      </c>
      <c r="K58" s="560">
        <f>O58</f>
        <v>2070000</v>
      </c>
      <c r="L58" s="560"/>
      <c r="M58" s="560"/>
      <c r="N58" s="560"/>
      <c r="O58" s="562">
        <f>'додаток 3'!E82</f>
        <v>2070000</v>
      </c>
      <c r="P58" s="563">
        <f>E58+J58</f>
        <v>2400000</v>
      </c>
    </row>
    <row r="59" spans="1:17" ht="27.6" x14ac:dyDescent="0.25">
      <c r="A59" s="564" t="s">
        <v>191</v>
      </c>
      <c r="B59" s="565"/>
      <c r="C59" s="566"/>
      <c r="D59" s="567" t="s">
        <v>193</v>
      </c>
      <c r="E59" s="568">
        <f>E60</f>
        <v>7676560.8899999997</v>
      </c>
      <c r="F59" s="569">
        <f>F60</f>
        <v>7676560.8899999997</v>
      </c>
      <c r="G59" s="569">
        <f t="shared" ref="G59:P59" si="6">G60</f>
        <v>2875920</v>
      </c>
      <c r="H59" s="569">
        <f t="shared" si="6"/>
        <v>3139395</v>
      </c>
      <c r="I59" s="570">
        <f t="shared" si="6"/>
        <v>0</v>
      </c>
      <c r="J59" s="568">
        <f t="shared" si="6"/>
        <v>0</v>
      </c>
      <c r="K59" s="569">
        <f t="shared" si="6"/>
        <v>0</v>
      </c>
      <c r="L59" s="569">
        <f t="shared" si="6"/>
        <v>0</v>
      </c>
      <c r="M59" s="569">
        <f t="shared" si="6"/>
        <v>0</v>
      </c>
      <c r="N59" s="569">
        <f t="shared" si="6"/>
        <v>0</v>
      </c>
      <c r="O59" s="571">
        <f t="shared" si="6"/>
        <v>0</v>
      </c>
      <c r="P59" s="572">
        <f t="shared" si="6"/>
        <v>7676560.8899999997</v>
      </c>
    </row>
    <row r="60" spans="1:17" ht="27.6" x14ac:dyDescent="0.25">
      <c r="A60" s="564" t="s">
        <v>192</v>
      </c>
      <c r="B60" s="565"/>
      <c r="C60" s="566"/>
      <c r="D60" s="567" t="s">
        <v>193</v>
      </c>
      <c r="E60" s="573">
        <f>E61+E62+E63+E64+E66+E67+E69+E77+E78+E79+E80+E81+E83+E85+E86+E87+E88+E89+E90+E91+E92+E93+E94+E95+E97+E98+E82+E68+E74+E72+E100+E84+E71</f>
        <v>7676560.8899999997</v>
      </c>
      <c r="F60" s="129">
        <f>F61+F62+F63+F64+F66+F67+F69+F77+F78+F79+F80+F81+F83+F85+F86+F87+F88+F89+F90+F91+F92+F93+F94+F95+F97+F98+F82+F68+F74+F72+F100+F84+F71</f>
        <v>7676560.8899999997</v>
      </c>
      <c r="G60" s="129">
        <f>G61+G62+G63+G64+G66+G67+G69+G77+G78+G79+G80+G81+G83+G85+G86+G87+G88+G89+G90+G91+G92+G93+G94+G95+G97+G98+G82+G68+G74+G72+G100+G84+G71</f>
        <v>2875920</v>
      </c>
      <c r="H60" s="129">
        <f>H61+H62+H63+H64+H66+H67+H69+H77+H78+H79+H80+H81+H83+H85+H86+H87+H88+H89+H90+H91+H92+H93+H94+H95+H97+H98+H82+H68+H74+H72+H100+H84</f>
        <v>3139395</v>
      </c>
      <c r="I60" s="570">
        <f>I61+I62+I63+I64+I66+I67+I69+I77+I78+I79+I80+I81+I83+I85+I86+I87+I88+I89+I90+I91+I92+I93+I94+I95+I97+I98+I82+I68+I74+I84</f>
        <v>0</v>
      </c>
      <c r="J60" s="573">
        <f>J61+J62+J63+J64+J66+J67+J69+J77+J78+J79+J80+J81+J83+J85+J86+J87+J88+J89+J90+J91+J92+J93+J94+J95+J97+J98+J82+J68+J74+J72+J100+J84+J96</f>
        <v>0</v>
      </c>
      <c r="K60" s="129">
        <f>K61+K62+K63+K64+K66+K67+K69+K77+K78+K79+K80+K81+K83+K85+K86+K87+K88+K89+K90+K91+K92+K93+K94+K95+K97+K98+K82+K68+K74+K72+K100+K84+K96</f>
        <v>0</v>
      </c>
      <c r="L60" s="129">
        <f>L61+L62+L63+L64+L66+L67+L69+L77+L78+L79+L80+L81+L83+L85+L86+L87+L88+L89+L90+L91+L92+L93+L94+L95+L97+L98+L82+L68+L74+L72+L100+L84</f>
        <v>0</v>
      </c>
      <c r="M60" s="129">
        <f>M61+M62+M63+M64+M66+M67+M69+M77+M78+M79+M80+M81+M83+M85+M86+M87+M88+M89+M90+M91+M92+M93+M94+M95+M97+M98+M82+M68+M74+M72+M100+M84</f>
        <v>0</v>
      </c>
      <c r="N60" s="129">
        <f>N61+N62+N63+N64+N66+N67+N69+N77+N78+N79+N80+N81+N83+N85+N86+N87+N88+N89+N90+N91+N92+N93+N94+N95+N97+N98+N82+N68+N74+N72+N100+N84</f>
        <v>0</v>
      </c>
      <c r="O60" s="570">
        <f>O61+O62+O63+O64+O66+O67+O69+O77+O78+O79+O80+O81+O83+O85+O86+O87+O88+O89+O90+O91+O92+O93+O94+O95+O97+O98+O82+O68+O74+O84+O96+O100</f>
        <v>0</v>
      </c>
      <c r="P60" s="572">
        <f>P61+P62+P63+P64+P66+P67+P69+P77+P78+P79+P80+P81+P83+P85+P86+P87+P88+P89+P90+P91+P92+P93+P94+P95+P97+P98+P82+P96+P68+P74+P72+P99+P100+P84+P71</f>
        <v>7676560.8899999997</v>
      </c>
    </row>
    <row r="61" spans="1:17" ht="55.2" hidden="1" x14ac:dyDescent="0.25">
      <c r="A61" s="537" t="s">
        <v>236</v>
      </c>
      <c r="B61" s="539" t="s">
        <v>234</v>
      </c>
      <c r="C61" s="574" t="s">
        <v>52</v>
      </c>
      <c r="D61" s="575" t="s">
        <v>235</v>
      </c>
      <c r="E61" s="521">
        <f>F61</f>
        <v>0</v>
      </c>
      <c r="F61" s="524"/>
      <c r="G61" s="524"/>
      <c r="H61" s="524"/>
      <c r="I61" s="576"/>
      <c r="J61" s="521">
        <f>K61</f>
        <v>0</v>
      </c>
      <c r="K61" s="524">
        <f>O61</f>
        <v>0</v>
      </c>
      <c r="L61" s="524"/>
      <c r="M61" s="524"/>
      <c r="N61" s="524"/>
      <c r="O61" s="577"/>
      <c r="P61" s="526">
        <f>E61+J61</f>
        <v>0</v>
      </c>
    </row>
    <row r="62" spans="1:17" ht="12" customHeight="1" x14ac:dyDescent="0.25">
      <c r="A62" s="517" t="s">
        <v>194</v>
      </c>
      <c r="B62" s="518" t="s">
        <v>76</v>
      </c>
      <c r="C62" s="552" t="s">
        <v>53</v>
      </c>
      <c r="D62" s="520" t="s">
        <v>89</v>
      </c>
      <c r="E62" s="521">
        <f>F62</f>
        <v>1005200</v>
      </c>
      <c r="F62" s="522">
        <v>1005200</v>
      </c>
      <c r="G62" s="522"/>
      <c r="H62" s="522">
        <v>1005200</v>
      </c>
      <c r="I62" s="523"/>
      <c r="J62" s="521">
        <f>K62+L62</f>
        <v>0</v>
      </c>
      <c r="K62" s="524">
        <f>O62</f>
        <v>0</v>
      </c>
      <c r="L62" s="522"/>
      <c r="M62" s="522"/>
      <c r="N62" s="522"/>
      <c r="O62" s="525">
        <f>додаток_4!H60+додаток_4!H61</f>
        <v>0</v>
      </c>
      <c r="P62" s="526">
        <f>E62+J62</f>
        <v>1005200</v>
      </c>
      <c r="Q62" s="494"/>
    </row>
    <row r="63" spans="1:17" ht="38.25" customHeight="1" x14ac:dyDescent="0.25">
      <c r="A63" s="537" t="s">
        <v>255</v>
      </c>
      <c r="B63" s="538">
        <v>1021</v>
      </c>
      <c r="C63" s="574" t="s">
        <v>195</v>
      </c>
      <c r="D63" s="578" t="s">
        <v>554</v>
      </c>
      <c r="E63" s="521">
        <f>F63</f>
        <v>5073118</v>
      </c>
      <c r="F63" s="522">
        <v>5073118</v>
      </c>
      <c r="G63" s="522">
        <v>2870000</v>
      </c>
      <c r="H63" s="522">
        <f>1452618+120500</f>
        <v>1573118</v>
      </c>
      <c r="I63" s="523"/>
      <c r="J63" s="521">
        <f>K63</f>
        <v>0</v>
      </c>
      <c r="K63" s="524">
        <f>O63</f>
        <v>0</v>
      </c>
      <c r="L63" s="522"/>
      <c r="M63" s="522"/>
      <c r="N63" s="522"/>
      <c r="O63" s="525">
        <f>додаток_4!J63+додаток_4!J64</f>
        <v>0</v>
      </c>
      <c r="P63" s="526">
        <f>E63+J63</f>
        <v>5073118</v>
      </c>
    </row>
    <row r="64" spans="1:17" ht="27.6" hidden="1" x14ac:dyDescent="0.25">
      <c r="A64" s="537" t="s">
        <v>258</v>
      </c>
      <c r="B64" s="538">
        <v>1031</v>
      </c>
      <c r="C64" s="574" t="s">
        <v>195</v>
      </c>
      <c r="D64" s="578" t="s">
        <v>555</v>
      </c>
      <c r="E64" s="521">
        <f>E65</f>
        <v>0</v>
      </c>
      <c r="F64" s="522">
        <f>F65</f>
        <v>0</v>
      </c>
      <c r="G64" s="522">
        <f>G65</f>
        <v>0</v>
      </c>
      <c r="H64" s="522"/>
      <c r="I64" s="523"/>
      <c r="J64" s="521"/>
      <c r="K64" s="524"/>
      <c r="L64" s="522"/>
      <c r="M64" s="522"/>
      <c r="N64" s="522"/>
      <c r="O64" s="525"/>
      <c r="P64" s="526">
        <f t="shared" ref="P64:P99" si="7">E64+J64</f>
        <v>0</v>
      </c>
    </row>
    <row r="65" spans="1:17" s="584" customFormat="1" ht="27.6" hidden="1" x14ac:dyDescent="0.25">
      <c r="A65" s="579" t="s">
        <v>257</v>
      </c>
      <c r="B65" s="580">
        <v>1031</v>
      </c>
      <c r="C65" s="581" t="s">
        <v>195</v>
      </c>
      <c r="D65" s="582" t="s">
        <v>256</v>
      </c>
      <c r="E65" s="532">
        <f>F65</f>
        <v>0</v>
      </c>
      <c r="F65" s="533">
        <f>додаток1!E98</f>
        <v>0</v>
      </c>
      <c r="G65" s="533"/>
      <c r="H65" s="533"/>
      <c r="I65" s="534"/>
      <c r="J65" s="532"/>
      <c r="K65" s="535"/>
      <c r="L65" s="533"/>
      <c r="M65" s="533"/>
      <c r="N65" s="533"/>
      <c r="O65" s="536"/>
      <c r="P65" s="583">
        <f t="shared" si="7"/>
        <v>0</v>
      </c>
    </row>
    <row r="66" spans="1:17" ht="41.4" x14ac:dyDescent="0.25">
      <c r="A66" s="537" t="s">
        <v>259</v>
      </c>
      <c r="B66" s="538">
        <v>1070</v>
      </c>
      <c r="C66" s="574" t="s">
        <v>196</v>
      </c>
      <c r="D66" s="531" t="s">
        <v>197</v>
      </c>
      <c r="E66" s="521">
        <f>F66</f>
        <v>40811</v>
      </c>
      <c r="F66" s="522">
        <v>40811</v>
      </c>
      <c r="G66" s="522"/>
      <c r="H66" s="522">
        <v>40811</v>
      </c>
      <c r="I66" s="523"/>
      <c r="J66" s="521">
        <f>K66</f>
        <v>0</v>
      </c>
      <c r="K66" s="524">
        <f>O66</f>
        <v>0</v>
      </c>
      <c r="L66" s="522"/>
      <c r="M66" s="522"/>
      <c r="N66" s="522"/>
      <c r="O66" s="525"/>
      <c r="P66" s="526">
        <f t="shared" si="7"/>
        <v>40811</v>
      </c>
    </row>
    <row r="67" spans="1:17" ht="27.6" x14ac:dyDescent="0.25">
      <c r="A67" s="537" t="s">
        <v>260</v>
      </c>
      <c r="B67" s="538">
        <v>1080</v>
      </c>
      <c r="C67" s="574" t="s">
        <v>196</v>
      </c>
      <c r="D67" s="578" t="s">
        <v>556</v>
      </c>
      <c r="E67" s="521">
        <f>F67</f>
        <v>150719</v>
      </c>
      <c r="F67" s="522">
        <v>150719</v>
      </c>
      <c r="G67" s="522"/>
      <c r="H67" s="522">
        <v>150719</v>
      </c>
      <c r="I67" s="523"/>
      <c r="J67" s="521"/>
      <c r="K67" s="524"/>
      <c r="L67" s="522"/>
      <c r="M67" s="522"/>
      <c r="N67" s="522"/>
      <c r="O67" s="525"/>
      <c r="P67" s="526">
        <f t="shared" si="7"/>
        <v>150719</v>
      </c>
    </row>
    <row r="68" spans="1:17" hidden="1" x14ac:dyDescent="0.25">
      <c r="A68" s="537" t="s">
        <v>313</v>
      </c>
      <c r="B68" s="538">
        <v>1142</v>
      </c>
      <c r="C68" s="574" t="s">
        <v>198</v>
      </c>
      <c r="D68" s="578" t="s">
        <v>314</v>
      </c>
      <c r="E68" s="521">
        <f>F68</f>
        <v>0</v>
      </c>
      <c r="F68" s="522"/>
      <c r="G68" s="522"/>
      <c r="H68" s="522"/>
      <c r="I68" s="523"/>
      <c r="J68" s="521"/>
      <c r="K68" s="524"/>
      <c r="L68" s="522"/>
      <c r="M68" s="522"/>
      <c r="N68" s="522"/>
      <c r="O68" s="525"/>
      <c r="P68" s="526">
        <f t="shared" si="7"/>
        <v>0</v>
      </c>
    </row>
    <row r="69" spans="1:17" ht="27.6" hidden="1" x14ac:dyDescent="0.25">
      <c r="A69" s="537" t="s">
        <v>261</v>
      </c>
      <c r="B69" s="538">
        <v>1150</v>
      </c>
      <c r="C69" s="574"/>
      <c r="D69" s="578" t="s">
        <v>557</v>
      </c>
      <c r="E69" s="521">
        <f>F69+H69+G69</f>
        <v>0</v>
      </c>
      <c r="F69" s="522"/>
      <c r="G69" s="522"/>
      <c r="H69" s="522"/>
      <c r="I69" s="523">
        <f>I70+I71</f>
        <v>0</v>
      </c>
      <c r="J69" s="521">
        <f>J70</f>
        <v>0</v>
      </c>
      <c r="K69" s="524">
        <f>K70</f>
        <v>0</v>
      </c>
      <c r="L69" s="522"/>
      <c r="M69" s="522"/>
      <c r="N69" s="522"/>
      <c r="O69" s="525">
        <f>O70</f>
        <v>0</v>
      </c>
      <c r="P69" s="526">
        <f t="shared" si="7"/>
        <v>0</v>
      </c>
    </row>
    <row r="70" spans="1:17" ht="41.4" hidden="1" x14ac:dyDescent="0.25">
      <c r="A70" s="537" t="s">
        <v>262</v>
      </c>
      <c r="B70" s="538">
        <v>1151</v>
      </c>
      <c r="C70" s="574" t="s">
        <v>198</v>
      </c>
      <c r="D70" s="585" t="s">
        <v>264</v>
      </c>
      <c r="E70" s="521">
        <f>F70+H70</f>
        <v>0</v>
      </c>
      <c r="F70" s="522"/>
      <c r="G70" s="522"/>
      <c r="H70" s="522"/>
      <c r="I70" s="523"/>
      <c r="J70" s="521">
        <f>K70</f>
        <v>0</v>
      </c>
      <c r="K70" s="524">
        <f>O70</f>
        <v>0</v>
      </c>
      <c r="L70" s="522"/>
      <c r="M70" s="522"/>
      <c r="N70" s="522"/>
      <c r="O70" s="525"/>
      <c r="P70" s="526">
        <f t="shared" si="7"/>
        <v>0</v>
      </c>
    </row>
    <row r="71" spans="1:17" ht="41.4" hidden="1" x14ac:dyDescent="0.25">
      <c r="A71" s="537" t="s">
        <v>263</v>
      </c>
      <c r="B71" s="538">
        <v>1152</v>
      </c>
      <c r="C71" s="574" t="s">
        <v>198</v>
      </c>
      <c r="D71" s="585" t="s">
        <v>265</v>
      </c>
      <c r="E71" s="521">
        <f>F71+G71</f>
        <v>0</v>
      </c>
      <c r="F71" s="522"/>
      <c r="G71" s="522"/>
      <c r="H71" s="522"/>
      <c r="I71" s="523"/>
      <c r="J71" s="521"/>
      <c r="K71" s="524"/>
      <c r="L71" s="522"/>
      <c r="M71" s="522"/>
      <c r="N71" s="522"/>
      <c r="O71" s="525"/>
      <c r="P71" s="526">
        <f t="shared" si="7"/>
        <v>0</v>
      </c>
    </row>
    <row r="72" spans="1:17" ht="138" x14ac:dyDescent="0.25">
      <c r="A72" s="537" t="s">
        <v>331</v>
      </c>
      <c r="B72" s="538">
        <v>1060</v>
      </c>
      <c r="C72" s="574"/>
      <c r="D72" s="585" t="s">
        <v>332</v>
      </c>
      <c r="E72" s="521">
        <f>E73</f>
        <v>7222.89</v>
      </c>
      <c r="F72" s="522">
        <f>F73</f>
        <v>7222.89</v>
      </c>
      <c r="G72" s="522">
        <f>G73</f>
        <v>5920</v>
      </c>
      <c r="H72" s="522"/>
      <c r="I72" s="523"/>
      <c r="J72" s="521">
        <f>J73</f>
        <v>0</v>
      </c>
      <c r="K72" s="524">
        <f>K73</f>
        <v>0</v>
      </c>
      <c r="L72" s="522"/>
      <c r="M72" s="522"/>
      <c r="N72" s="522"/>
      <c r="O72" s="525">
        <f>O73</f>
        <v>0</v>
      </c>
      <c r="P72" s="526">
        <f t="shared" si="7"/>
        <v>7222.89</v>
      </c>
    </row>
    <row r="73" spans="1:17" ht="27.6" x14ac:dyDescent="0.25">
      <c r="A73" s="537" t="s">
        <v>333</v>
      </c>
      <c r="B73" s="538">
        <v>1061</v>
      </c>
      <c r="C73" s="574" t="s">
        <v>195</v>
      </c>
      <c r="D73" s="585" t="s">
        <v>334</v>
      </c>
      <c r="E73" s="521">
        <f>F73</f>
        <v>7222.89</v>
      </c>
      <c r="F73" s="522">
        <v>7222.89</v>
      </c>
      <c r="G73" s="522">
        <v>5920</v>
      </c>
      <c r="H73" s="522"/>
      <c r="I73" s="523"/>
      <c r="J73" s="521">
        <f>O73</f>
        <v>0</v>
      </c>
      <c r="K73" s="524">
        <f>O73</f>
        <v>0</v>
      </c>
      <c r="L73" s="522"/>
      <c r="M73" s="522"/>
      <c r="N73" s="522"/>
      <c r="O73" s="525"/>
      <c r="P73" s="526">
        <f>E73+J73</f>
        <v>7222.89</v>
      </c>
    </row>
    <row r="74" spans="1:17" ht="55.2" hidden="1" x14ac:dyDescent="0.25">
      <c r="A74" s="537" t="s">
        <v>316</v>
      </c>
      <c r="B74" s="538">
        <v>1270</v>
      </c>
      <c r="C74" s="574"/>
      <c r="D74" s="585" t="s">
        <v>509</v>
      </c>
      <c r="E74" s="521">
        <f>F74+I74</f>
        <v>0</v>
      </c>
      <c r="F74" s="522">
        <f>F75+F76</f>
        <v>0</v>
      </c>
      <c r="G74" s="522">
        <f>G76+G75</f>
        <v>0</v>
      </c>
      <c r="H74" s="522">
        <f>H75+H76</f>
        <v>0</v>
      </c>
      <c r="I74" s="523">
        <f>I75+I76</f>
        <v>0</v>
      </c>
      <c r="J74" s="521">
        <f>J76</f>
        <v>0</v>
      </c>
      <c r="K74" s="524"/>
      <c r="L74" s="522">
        <f>L76</f>
        <v>0</v>
      </c>
      <c r="M74" s="522"/>
      <c r="N74" s="522"/>
      <c r="O74" s="525"/>
      <c r="P74" s="526">
        <f t="shared" si="7"/>
        <v>0</v>
      </c>
    </row>
    <row r="75" spans="1:17" ht="69" hidden="1" x14ac:dyDescent="0.25">
      <c r="A75" s="537" t="s">
        <v>503</v>
      </c>
      <c r="B75" s="538">
        <v>1271</v>
      </c>
      <c r="C75" s="574" t="s">
        <v>198</v>
      </c>
      <c r="D75" s="585" t="s">
        <v>507</v>
      </c>
      <c r="E75" s="521">
        <f t="shared" ref="E75:E84" si="8">F75</f>
        <v>0</v>
      </c>
      <c r="F75" s="522"/>
      <c r="G75" s="522"/>
      <c r="H75" s="522"/>
      <c r="I75" s="523"/>
      <c r="J75" s="521"/>
      <c r="K75" s="524"/>
      <c r="L75" s="522"/>
      <c r="M75" s="522"/>
      <c r="N75" s="522"/>
      <c r="O75" s="525"/>
      <c r="P75" s="526">
        <f>E75+J75</f>
        <v>0</v>
      </c>
    </row>
    <row r="76" spans="1:17" ht="55.2" hidden="1" x14ac:dyDescent="0.25">
      <c r="A76" s="537" t="s">
        <v>504</v>
      </c>
      <c r="B76" s="538">
        <v>1272</v>
      </c>
      <c r="C76" s="574" t="s">
        <v>198</v>
      </c>
      <c r="D76" s="585" t="s">
        <v>508</v>
      </c>
      <c r="E76" s="521">
        <f t="shared" si="8"/>
        <v>0</v>
      </c>
      <c r="F76" s="522"/>
      <c r="G76" s="522"/>
      <c r="H76" s="522"/>
      <c r="I76" s="523"/>
      <c r="J76" s="521"/>
      <c r="K76" s="524"/>
      <c r="L76" s="522"/>
      <c r="M76" s="522"/>
      <c r="N76" s="522"/>
      <c r="O76" s="525"/>
      <c r="P76" s="526">
        <f>E76+J76</f>
        <v>0</v>
      </c>
    </row>
    <row r="77" spans="1:17" ht="55.2" hidden="1" x14ac:dyDescent="0.25">
      <c r="A77" s="537" t="s">
        <v>266</v>
      </c>
      <c r="B77" s="538">
        <v>1200</v>
      </c>
      <c r="C77" s="574" t="s">
        <v>198</v>
      </c>
      <c r="D77" s="578" t="s">
        <v>558</v>
      </c>
      <c r="E77" s="521">
        <f t="shared" si="8"/>
        <v>0</v>
      </c>
      <c r="F77" s="522">
        <f>додаток1!E108</f>
        <v>0</v>
      </c>
      <c r="G77" s="522"/>
      <c r="H77" s="522"/>
      <c r="I77" s="523"/>
      <c r="J77" s="521"/>
      <c r="K77" s="524"/>
      <c r="L77" s="522"/>
      <c r="M77" s="522"/>
      <c r="N77" s="522"/>
      <c r="O77" s="525"/>
      <c r="P77" s="526">
        <f t="shared" si="7"/>
        <v>0</v>
      </c>
    </row>
    <row r="78" spans="1:17" ht="69" hidden="1" x14ac:dyDescent="0.25">
      <c r="A78" s="537" t="s">
        <v>301</v>
      </c>
      <c r="B78" s="538">
        <v>1210</v>
      </c>
      <c r="C78" s="574" t="s">
        <v>198</v>
      </c>
      <c r="D78" s="578" t="s">
        <v>302</v>
      </c>
      <c r="E78" s="521">
        <f t="shared" si="8"/>
        <v>0</v>
      </c>
      <c r="F78" s="522">
        <f>додаток1!E110</f>
        <v>0</v>
      </c>
      <c r="G78" s="522"/>
      <c r="H78" s="522"/>
      <c r="I78" s="523"/>
      <c r="J78" s="521"/>
      <c r="K78" s="524"/>
      <c r="L78" s="522"/>
      <c r="M78" s="522"/>
      <c r="N78" s="522"/>
      <c r="O78" s="525"/>
      <c r="P78" s="526">
        <f>E78+J78</f>
        <v>0</v>
      </c>
    </row>
    <row r="79" spans="1:17" ht="27.6" x14ac:dyDescent="0.25">
      <c r="A79" s="537" t="s">
        <v>211</v>
      </c>
      <c r="B79" s="538">
        <v>2010</v>
      </c>
      <c r="C79" s="574" t="s">
        <v>209</v>
      </c>
      <c r="D79" s="531" t="s">
        <v>210</v>
      </c>
      <c r="E79" s="521">
        <f t="shared" si="8"/>
        <v>447387</v>
      </c>
      <c r="F79" s="522">
        <v>447387</v>
      </c>
      <c r="G79" s="522"/>
      <c r="H79" s="522"/>
      <c r="I79" s="523"/>
      <c r="J79" s="521">
        <f>K79</f>
        <v>0</v>
      </c>
      <c r="K79" s="524">
        <f>O79</f>
        <v>0</v>
      </c>
      <c r="L79" s="522"/>
      <c r="M79" s="522"/>
      <c r="N79" s="522"/>
      <c r="O79" s="525">
        <f>додаток_4!H74</f>
        <v>0</v>
      </c>
      <c r="P79" s="526">
        <f t="shared" si="7"/>
        <v>447387</v>
      </c>
    </row>
    <row r="80" spans="1:17" x14ac:dyDescent="0.25">
      <c r="A80" s="537" t="s">
        <v>214</v>
      </c>
      <c r="B80" s="538">
        <v>2100</v>
      </c>
      <c r="C80" s="574" t="s">
        <v>212</v>
      </c>
      <c r="D80" s="531" t="s">
        <v>213</v>
      </c>
      <c r="E80" s="521">
        <f t="shared" si="8"/>
        <v>49419</v>
      </c>
      <c r="F80" s="522">
        <v>49419</v>
      </c>
      <c r="G80" s="522"/>
      <c r="H80" s="522"/>
      <c r="I80" s="523"/>
      <c r="J80" s="521"/>
      <c r="K80" s="524"/>
      <c r="L80" s="522"/>
      <c r="M80" s="522"/>
      <c r="N80" s="522"/>
      <c r="O80" s="525"/>
      <c r="P80" s="526">
        <f t="shared" si="7"/>
        <v>49419</v>
      </c>
      <c r="Q80" s="494"/>
    </row>
    <row r="81" spans="1:17" ht="41.4" x14ac:dyDescent="0.25">
      <c r="A81" s="537" t="s">
        <v>217</v>
      </c>
      <c r="B81" s="538">
        <v>2111</v>
      </c>
      <c r="C81" s="574" t="s">
        <v>215</v>
      </c>
      <c r="D81" s="531" t="s">
        <v>216</v>
      </c>
      <c r="E81" s="521">
        <f t="shared" si="8"/>
        <v>473137</v>
      </c>
      <c r="F81" s="522">
        <v>473137</v>
      </c>
      <c r="G81" s="522"/>
      <c r="H81" s="522"/>
      <c r="I81" s="523"/>
      <c r="J81" s="521"/>
      <c r="K81" s="524"/>
      <c r="L81" s="522"/>
      <c r="M81" s="522"/>
      <c r="N81" s="522"/>
      <c r="O81" s="525"/>
      <c r="P81" s="526">
        <f t="shared" si="7"/>
        <v>473137</v>
      </c>
    </row>
    <row r="82" spans="1:17" ht="27.6" hidden="1" x14ac:dyDescent="0.25">
      <c r="A82" s="537" t="s">
        <v>270</v>
      </c>
      <c r="B82" s="586">
        <v>2144</v>
      </c>
      <c r="C82" s="574" t="s">
        <v>268</v>
      </c>
      <c r="D82" s="531" t="s">
        <v>269</v>
      </c>
      <c r="E82" s="521">
        <f t="shared" si="8"/>
        <v>0</v>
      </c>
      <c r="F82" s="522"/>
      <c r="G82" s="522"/>
      <c r="H82" s="522"/>
      <c r="I82" s="523"/>
      <c r="J82" s="521"/>
      <c r="K82" s="524"/>
      <c r="L82" s="522"/>
      <c r="M82" s="522"/>
      <c r="N82" s="522"/>
      <c r="O82" s="525"/>
      <c r="P82" s="526">
        <f t="shared" si="7"/>
        <v>0</v>
      </c>
    </row>
    <row r="83" spans="1:17" ht="27.6" hidden="1" x14ac:dyDescent="0.25">
      <c r="A83" s="537" t="s">
        <v>220</v>
      </c>
      <c r="B83" s="538">
        <v>3132</v>
      </c>
      <c r="C83" s="574" t="s">
        <v>218</v>
      </c>
      <c r="D83" s="531" t="s">
        <v>219</v>
      </c>
      <c r="E83" s="521">
        <f t="shared" si="8"/>
        <v>0</v>
      </c>
      <c r="F83" s="522"/>
      <c r="G83" s="522"/>
      <c r="H83" s="522"/>
      <c r="I83" s="523"/>
      <c r="J83" s="521"/>
      <c r="K83" s="524"/>
      <c r="L83" s="522"/>
      <c r="M83" s="522"/>
      <c r="N83" s="522"/>
      <c r="O83" s="525"/>
      <c r="P83" s="526">
        <f t="shared" si="7"/>
        <v>0</v>
      </c>
    </row>
    <row r="84" spans="1:17" ht="55.2" hidden="1" x14ac:dyDescent="0.25">
      <c r="A84" s="537" t="s">
        <v>403</v>
      </c>
      <c r="B84" s="538">
        <v>3230</v>
      </c>
      <c r="C84" s="574" t="s">
        <v>74</v>
      </c>
      <c r="D84" s="531" t="s">
        <v>404</v>
      </c>
      <c r="E84" s="521">
        <f t="shared" si="8"/>
        <v>0</v>
      </c>
      <c r="F84" s="522"/>
      <c r="G84" s="522"/>
      <c r="H84" s="522"/>
      <c r="I84" s="523"/>
      <c r="J84" s="521"/>
      <c r="K84" s="524"/>
      <c r="L84" s="522"/>
      <c r="M84" s="522"/>
      <c r="N84" s="522"/>
      <c r="O84" s="525"/>
      <c r="P84" s="526">
        <f t="shared" si="7"/>
        <v>0</v>
      </c>
    </row>
    <row r="85" spans="1:17" x14ac:dyDescent="0.25">
      <c r="A85" s="517" t="s">
        <v>206</v>
      </c>
      <c r="B85" s="518" t="s">
        <v>207</v>
      </c>
      <c r="C85" s="574" t="s">
        <v>204</v>
      </c>
      <c r="D85" s="587" t="s">
        <v>208</v>
      </c>
      <c r="E85" s="521">
        <f>F85</f>
        <v>19419</v>
      </c>
      <c r="F85" s="522">
        <v>19419</v>
      </c>
      <c r="G85" s="522"/>
      <c r="H85" s="522">
        <v>19419</v>
      </c>
      <c r="I85" s="523"/>
      <c r="J85" s="521">
        <f>K85</f>
        <v>0</v>
      </c>
      <c r="K85" s="524">
        <f>O85</f>
        <v>0</v>
      </c>
      <c r="L85" s="522"/>
      <c r="M85" s="522"/>
      <c r="N85" s="522"/>
      <c r="O85" s="525"/>
      <c r="P85" s="526">
        <f t="shared" si="7"/>
        <v>19419</v>
      </c>
      <c r="Q85" s="494"/>
    </row>
    <row r="86" spans="1:17" hidden="1" x14ac:dyDescent="0.25">
      <c r="A86" s="517" t="s">
        <v>202</v>
      </c>
      <c r="B86" s="518" t="s">
        <v>203</v>
      </c>
      <c r="C86" s="574" t="s">
        <v>204</v>
      </c>
      <c r="D86" s="587" t="s">
        <v>205</v>
      </c>
      <c r="E86" s="521">
        <f>F86+H86</f>
        <v>0</v>
      </c>
      <c r="F86" s="522"/>
      <c r="G86" s="522"/>
      <c r="H86" s="522"/>
      <c r="I86" s="523"/>
      <c r="J86" s="521">
        <f>K86</f>
        <v>0</v>
      </c>
      <c r="K86" s="524">
        <f>O86</f>
        <v>0</v>
      </c>
      <c r="L86" s="522"/>
      <c r="M86" s="522"/>
      <c r="N86" s="522"/>
      <c r="O86" s="525"/>
      <c r="P86" s="526">
        <f t="shared" si="7"/>
        <v>0</v>
      </c>
    </row>
    <row r="87" spans="1:17" ht="41.4" x14ac:dyDescent="0.25">
      <c r="A87" s="517" t="s">
        <v>199</v>
      </c>
      <c r="B87" s="518" t="s">
        <v>90</v>
      </c>
      <c r="C87" s="519" t="s">
        <v>56</v>
      </c>
      <c r="D87" s="520" t="s">
        <v>91</v>
      </c>
      <c r="E87" s="521">
        <f>F87</f>
        <v>406423</v>
      </c>
      <c r="F87" s="522">
        <v>406423</v>
      </c>
      <c r="G87" s="522"/>
      <c r="H87" s="522">
        <f>73063+273360</f>
        <v>346423</v>
      </c>
      <c r="I87" s="523"/>
      <c r="J87" s="521">
        <f>K87</f>
        <v>0</v>
      </c>
      <c r="K87" s="524">
        <f>O87</f>
        <v>0</v>
      </c>
      <c r="L87" s="522"/>
      <c r="M87" s="522"/>
      <c r="N87" s="522"/>
      <c r="O87" s="525"/>
      <c r="P87" s="526">
        <f t="shared" si="7"/>
        <v>406423</v>
      </c>
    </row>
    <row r="88" spans="1:17" hidden="1" x14ac:dyDescent="0.25">
      <c r="A88" s="517" t="s">
        <v>200</v>
      </c>
      <c r="B88" s="518" t="s">
        <v>132</v>
      </c>
      <c r="C88" s="519" t="s">
        <v>57</v>
      </c>
      <c r="D88" s="520" t="s">
        <v>133</v>
      </c>
      <c r="E88" s="521">
        <f t="shared" ref="E88:E94" si="9">F88</f>
        <v>0</v>
      </c>
      <c r="F88" s="522"/>
      <c r="G88" s="522"/>
      <c r="H88" s="522"/>
      <c r="I88" s="523"/>
      <c r="J88" s="521"/>
      <c r="K88" s="524"/>
      <c r="L88" s="522"/>
      <c r="M88" s="522"/>
      <c r="N88" s="522"/>
      <c r="O88" s="525"/>
      <c r="P88" s="526">
        <f t="shared" si="7"/>
        <v>0</v>
      </c>
    </row>
    <row r="89" spans="1:17" s="284" customFormat="1" ht="41.4" hidden="1" x14ac:dyDescent="0.25">
      <c r="A89" s="537" t="s">
        <v>225</v>
      </c>
      <c r="B89" s="538">
        <v>5011</v>
      </c>
      <c r="C89" s="574" t="s">
        <v>58</v>
      </c>
      <c r="D89" s="531" t="s">
        <v>221</v>
      </c>
      <c r="E89" s="521">
        <f t="shared" si="9"/>
        <v>0</v>
      </c>
      <c r="F89" s="522"/>
      <c r="G89" s="129"/>
      <c r="H89" s="129"/>
      <c r="I89" s="588"/>
      <c r="J89" s="568"/>
      <c r="K89" s="569"/>
      <c r="L89" s="129"/>
      <c r="M89" s="129"/>
      <c r="N89" s="129"/>
      <c r="O89" s="589"/>
      <c r="P89" s="526">
        <f t="shared" si="7"/>
        <v>0</v>
      </c>
      <c r="Q89" s="590"/>
    </row>
    <row r="90" spans="1:17" s="284" customFormat="1" ht="41.4" hidden="1" x14ac:dyDescent="0.25">
      <c r="A90" s="537" t="s">
        <v>226</v>
      </c>
      <c r="B90" s="538">
        <v>5012</v>
      </c>
      <c r="C90" s="574" t="s">
        <v>58</v>
      </c>
      <c r="D90" s="531" t="s">
        <v>222</v>
      </c>
      <c r="E90" s="521">
        <f t="shared" si="9"/>
        <v>0</v>
      </c>
      <c r="F90" s="522"/>
      <c r="G90" s="129"/>
      <c r="H90" s="129"/>
      <c r="I90" s="588"/>
      <c r="J90" s="568"/>
      <c r="K90" s="569"/>
      <c r="L90" s="129"/>
      <c r="M90" s="129"/>
      <c r="N90" s="129"/>
      <c r="O90" s="589"/>
      <c r="P90" s="526">
        <f t="shared" si="7"/>
        <v>0</v>
      </c>
    </row>
    <row r="91" spans="1:17" s="284" customFormat="1" ht="42" thickBot="1" x14ac:dyDescent="0.3">
      <c r="A91" s="537" t="s">
        <v>227</v>
      </c>
      <c r="B91" s="538">
        <v>5031</v>
      </c>
      <c r="C91" s="574" t="s">
        <v>58</v>
      </c>
      <c r="D91" s="531" t="s">
        <v>223</v>
      </c>
      <c r="E91" s="521">
        <f>F91</f>
        <v>3705</v>
      </c>
      <c r="F91" s="522">
        <v>3705</v>
      </c>
      <c r="G91" s="522"/>
      <c r="H91" s="522">
        <v>3705</v>
      </c>
      <c r="I91" s="523"/>
      <c r="J91" s="591"/>
      <c r="K91" s="592"/>
      <c r="L91" s="593"/>
      <c r="M91" s="593"/>
      <c r="N91" s="593"/>
      <c r="O91" s="594"/>
      <c r="P91" s="526">
        <f t="shared" si="7"/>
        <v>3705</v>
      </c>
    </row>
    <row r="92" spans="1:17" ht="39" hidden="1" customHeight="1" x14ac:dyDescent="0.25">
      <c r="A92" s="517" t="s">
        <v>460</v>
      </c>
      <c r="B92" s="518" t="s">
        <v>461</v>
      </c>
      <c r="C92" s="519" t="s">
        <v>58</v>
      </c>
      <c r="D92" s="520" t="s">
        <v>462</v>
      </c>
      <c r="E92" s="521">
        <f t="shared" si="9"/>
        <v>0</v>
      </c>
      <c r="F92" s="522"/>
      <c r="G92" s="522"/>
      <c r="H92" s="522"/>
      <c r="I92" s="523"/>
      <c r="J92" s="521">
        <f>K92</f>
        <v>0</v>
      </c>
      <c r="K92" s="524">
        <f>O92</f>
        <v>0</v>
      </c>
      <c r="L92" s="522"/>
      <c r="M92" s="522"/>
      <c r="N92" s="522"/>
      <c r="O92" s="525"/>
      <c r="P92" s="526">
        <f t="shared" si="7"/>
        <v>0</v>
      </c>
    </row>
    <row r="93" spans="1:17" ht="55.2" hidden="1" x14ac:dyDescent="0.25">
      <c r="A93" s="537" t="s">
        <v>228</v>
      </c>
      <c r="B93" s="538">
        <v>5053</v>
      </c>
      <c r="C93" s="574" t="s">
        <v>58</v>
      </c>
      <c r="D93" s="531" t="s">
        <v>224</v>
      </c>
      <c r="E93" s="521">
        <f t="shared" si="9"/>
        <v>0</v>
      </c>
      <c r="F93" s="522"/>
      <c r="G93" s="522"/>
      <c r="H93" s="129"/>
      <c r="I93" s="588"/>
      <c r="J93" s="568"/>
      <c r="K93" s="569"/>
      <c r="L93" s="129"/>
      <c r="M93" s="129"/>
      <c r="N93" s="129"/>
      <c r="O93" s="589"/>
      <c r="P93" s="526">
        <f t="shared" si="7"/>
        <v>0</v>
      </c>
    </row>
    <row r="94" spans="1:17" ht="41.4" hidden="1" x14ac:dyDescent="0.25">
      <c r="A94" s="517" t="s">
        <v>201</v>
      </c>
      <c r="B94" s="518" t="s">
        <v>150</v>
      </c>
      <c r="C94" s="519" t="s">
        <v>58</v>
      </c>
      <c r="D94" s="520" t="s">
        <v>151</v>
      </c>
      <c r="E94" s="521">
        <f t="shared" si="9"/>
        <v>0</v>
      </c>
      <c r="F94" s="522"/>
      <c r="G94" s="522"/>
      <c r="H94" s="522"/>
      <c r="I94" s="523"/>
      <c r="J94" s="521"/>
      <c r="K94" s="524"/>
      <c r="L94" s="522"/>
      <c r="M94" s="522"/>
      <c r="N94" s="522"/>
      <c r="O94" s="525"/>
      <c r="P94" s="526">
        <f t="shared" si="7"/>
        <v>0</v>
      </c>
    </row>
    <row r="95" spans="1:17" hidden="1" x14ac:dyDescent="0.25">
      <c r="A95" s="517" t="s">
        <v>232</v>
      </c>
      <c r="B95" s="527">
        <v>7321</v>
      </c>
      <c r="C95" s="519" t="s">
        <v>100</v>
      </c>
      <c r="D95" s="520" t="s">
        <v>109</v>
      </c>
      <c r="E95" s="521"/>
      <c r="F95" s="522"/>
      <c r="G95" s="522"/>
      <c r="H95" s="522"/>
      <c r="I95" s="523"/>
      <c r="J95" s="521">
        <f>K95</f>
        <v>0</v>
      </c>
      <c r="K95" s="524">
        <f t="shared" ref="K95:K100" si="10">O95</f>
        <v>0</v>
      </c>
      <c r="L95" s="522"/>
      <c r="M95" s="522"/>
      <c r="N95" s="522"/>
      <c r="O95" s="525">
        <f>'додаток 4'!I64</f>
        <v>0</v>
      </c>
      <c r="P95" s="526">
        <f t="shared" si="7"/>
        <v>0</v>
      </c>
    </row>
    <row r="96" spans="1:17" ht="27.6" hidden="1" x14ac:dyDescent="0.25">
      <c r="A96" s="517" t="s">
        <v>296</v>
      </c>
      <c r="B96" s="527">
        <v>7322</v>
      </c>
      <c r="C96" s="519" t="s">
        <v>100</v>
      </c>
      <c r="D96" s="520" t="s">
        <v>297</v>
      </c>
      <c r="E96" s="521"/>
      <c r="F96" s="522"/>
      <c r="G96" s="522"/>
      <c r="H96" s="522"/>
      <c r="I96" s="523"/>
      <c r="J96" s="521">
        <f>K96</f>
        <v>0</v>
      </c>
      <c r="K96" s="524">
        <f t="shared" si="10"/>
        <v>0</v>
      </c>
      <c r="L96" s="522"/>
      <c r="M96" s="522"/>
      <c r="N96" s="522"/>
      <c r="O96" s="525">
        <f>'додаток 4'!I67</f>
        <v>0</v>
      </c>
      <c r="P96" s="526">
        <f>E96+J96</f>
        <v>0</v>
      </c>
    </row>
    <row r="97" spans="1:18" hidden="1" x14ac:dyDescent="0.25">
      <c r="A97" s="537" t="s">
        <v>233</v>
      </c>
      <c r="B97" s="538">
        <v>7324</v>
      </c>
      <c r="C97" s="574" t="s">
        <v>100</v>
      </c>
      <c r="D97" s="595" t="s">
        <v>230</v>
      </c>
      <c r="E97" s="521"/>
      <c r="F97" s="522"/>
      <c r="G97" s="522"/>
      <c r="H97" s="522"/>
      <c r="I97" s="523"/>
      <c r="J97" s="521">
        <f>K97</f>
        <v>0</v>
      </c>
      <c r="K97" s="524">
        <f t="shared" si="10"/>
        <v>0</v>
      </c>
      <c r="L97" s="522"/>
      <c r="M97" s="522"/>
      <c r="N97" s="522"/>
      <c r="O97" s="525">
        <f>'додаток 4'!I68</f>
        <v>0</v>
      </c>
      <c r="P97" s="526">
        <f t="shared" si="7"/>
        <v>0</v>
      </c>
    </row>
    <row r="98" spans="1:18" ht="27.6" hidden="1" x14ac:dyDescent="0.25">
      <c r="A98" s="537" t="s">
        <v>245</v>
      </c>
      <c r="B98" s="538">
        <v>7325</v>
      </c>
      <c r="C98" s="574" t="s">
        <v>100</v>
      </c>
      <c r="D98" s="520" t="s">
        <v>247</v>
      </c>
      <c r="E98" s="521"/>
      <c r="F98" s="524"/>
      <c r="G98" s="524"/>
      <c r="H98" s="524"/>
      <c r="I98" s="576"/>
      <c r="J98" s="521">
        <f>K98</f>
        <v>0</v>
      </c>
      <c r="K98" s="524">
        <f t="shared" si="10"/>
        <v>0</v>
      </c>
      <c r="L98" s="524"/>
      <c r="M98" s="524"/>
      <c r="N98" s="524"/>
      <c r="O98" s="577">
        <f>'додаток 4'!I69</f>
        <v>0</v>
      </c>
      <c r="P98" s="526">
        <f t="shared" si="7"/>
        <v>0</v>
      </c>
    </row>
    <row r="99" spans="1:18" ht="41.4" hidden="1" x14ac:dyDescent="0.25">
      <c r="A99" s="537" t="s">
        <v>354</v>
      </c>
      <c r="B99" s="538">
        <v>7363</v>
      </c>
      <c r="C99" s="574" t="s">
        <v>59</v>
      </c>
      <c r="D99" s="520" t="s">
        <v>347</v>
      </c>
      <c r="E99" s="521">
        <f>F99</f>
        <v>0</v>
      </c>
      <c r="F99" s="524"/>
      <c r="G99" s="524"/>
      <c r="H99" s="524"/>
      <c r="I99" s="576"/>
      <c r="J99" s="521">
        <f>K99</f>
        <v>0</v>
      </c>
      <c r="K99" s="524">
        <f t="shared" si="10"/>
        <v>0</v>
      </c>
      <c r="L99" s="524"/>
      <c r="M99" s="524"/>
      <c r="N99" s="524"/>
      <c r="O99" s="577"/>
      <c r="P99" s="526">
        <f t="shared" si="7"/>
        <v>0</v>
      </c>
    </row>
    <row r="100" spans="1:18" ht="27.6" hidden="1" x14ac:dyDescent="0.25">
      <c r="A100" s="517" t="s">
        <v>398</v>
      </c>
      <c r="B100" s="527">
        <v>7693</v>
      </c>
      <c r="C100" s="519" t="s">
        <v>59</v>
      </c>
      <c r="D100" s="520" t="s">
        <v>127</v>
      </c>
      <c r="E100" s="521">
        <f>F100</f>
        <v>0</v>
      </c>
      <c r="F100" s="524"/>
      <c r="G100" s="524"/>
      <c r="H100" s="524"/>
      <c r="I100" s="576"/>
      <c r="J100" s="521">
        <f>O100</f>
        <v>0</v>
      </c>
      <c r="K100" s="524">
        <f t="shared" si="10"/>
        <v>0</v>
      </c>
      <c r="L100" s="524"/>
      <c r="M100" s="524"/>
      <c r="N100" s="524"/>
      <c r="O100" s="577"/>
      <c r="P100" s="526">
        <f>E100+J100</f>
        <v>0</v>
      </c>
    </row>
    <row r="101" spans="1:18" ht="27.6" hidden="1" x14ac:dyDescent="0.25">
      <c r="A101" s="596">
        <v>3700000</v>
      </c>
      <c r="B101" s="538"/>
      <c r="C101" s="574"/>
      <c r="D101" s="597" t="s">
        <v>231</v>
      </c>
      <c r="E101" s="568">
        <f>E102</f>
        <v>0</v>
      </c>
      <c r="F101" s="569">
        <f t="shared" ref="F101:P101" si="11">F102</f>
        <v>0</v>
      </c>
      <c r="G101" s="129">
        <f t="shared" si="11"/>
        <v>0</v>
      </c>
      <c r="H101" s="569">
        <f t="shared" si="11"/>
        <v>0</v>
      </c>
      <c r="I101" s="570">
        <f t="shared" si="11"/>
        <v>0</v>
      </c>
      <c r="J101" s="568">
        <f t="shared" si="11"/>
        <v>0</v>
      </c>
      <c r="K101" s="569">
        <f t="shared" si="11"/>
        <v>0</v>
      </c>
      <c r="L101" s="569">
        <f t="shared" si="11"/>
        <v>0</v>
      </c>
      <c r="M101" s="569">
        <f t="shared" si="11"/>
        <v>0</v>
      </c>
      <c r="N101" s="569">
        <f t="shared" si="11"/>
        <v>0</v>
      </c>
      <c r="O101" s="571">
        <f t="shared" si="11"/>
        <v>0</v>
      </c>
      <c r="P101" s="572">
        <f t="shared" si="11"/>
        <v>0</v>
      </c>
    </row>
    <row r="102" spans="1:18" ht="27.6" hidden="1" x14ac:dyDescent="0.25">
      <c r="A102" s="596">
        <v>3710000</v>
      </c>
      <c r="B102" s="538"/>
      <c r="C102" s="574"/>
      <c r="D102" s="598" t="s">
        <v>231</v>
      </c>
      <c r="E102" s="568">
        <f t="shared" ref="E102:P102" si="12">E104+E103</f>
        <v>0</v>
      </c>
      <c r="F102" s="569">
        <f t="shared" si="12"/>
        <v>0</v>
      </c>
      <c r="G102" s="129">
        <f t="shared" si="12"/>
        <v>0</v>
      </c>
      <c r="H102" s="569">
        <f t="shared" si="12"/>
        <v>0</v>
      </c>
      <c r="I102" s="570">
        <f t="shared" si="12"/>
        <v>0</v>
      </c>
      <c r="J102" s="568">
        <f t="shared" si="12"/>
        <v>0</v>
      </c>
      <c r="K102" s="569">
        <f t="shared" si="12"/>
        <v>0</v>
      </c>
      <c r="L102" s="569">
        <f t="shared" si="12"/>
        <v>0</v>
      </c>
      <c r="M102" s="569">
        <f t="shared" si="12"/>
        <v>0</v>
      </c>
      <c r="N102" s="569">
        <f t="shared" si="12"/>
        <v>0</v>
      </c>
      <c r="O102" s="571">
        <f t="shared" si="12"/>
        <v>0</v>
      </c>
      <c r="P102" s="572">
        <f t="shared" si="12"/>
        <v>0</v>
      </c>
    </row>
    <row r="103" spans="1:18" ht="55.2" hidden="1" x14ac:dyDescent="0.25">
      <c r="A103" s="599">
        <v>3710160</v>
      </c>
      <c r="B103" s="600" t="s">
        <v>234</v>
      </c>
      <c r="C103" s="601" t="s">
        <v>52</v>
      </c>
      <c r="D103" s="575" t="s">
        <v>235</v>
      </c>
      <c r="E103" s="521">
        <f>F103</f>
        <v>0</v>
      </c>
      <c r="F103" s="524"/>
      <c r="G103" s="522"/>
      <c r="H103" s="524"/>
      <c r="I103" s="576"/>
      <c r="J103" s="521">
        <f>K103</f>
        <v>0</v>
      </c>
      <c r="K103" s="524">
        <f>O103</f>
        <v>0</v>
      </c>
      <c r="L103" s="524"/>
      <c r="M103" s="524"/>
      <c r="N103" s="524"/>
      <c r="O103" s="577">
        <f>'додаток 4'!I73</f>
        <v>0</v>
      </c>
      <c r="P103" s="526">
        <f>E103+J103</f>
        <v>0</v>
      </c>
    </row>
    <row r="104" spans="1:18" ht="14.4" hidden="1" thickBot="1" x14ac:dyDescent="0.3">
      <c r="A104" s="599">
        <v>3718710</v>
      </c>
      <c r="B104" s="602">
        <v>8700</v>
      </c>
      <c r="C104" s="601" t="s">
        <v>61</v>
      </c>
      <c r="D104" s="603" t="s">
        <v>82</v>
      </c>
      <c r="E104" s="604"/>
      <c r="F104" s="605"/>
      <c r="G104" s="605"/>
      <c r="H104" s="605"/>
      <c r="I104" s="606"/>
      <c r="J104" s="607"/>
      <c r="K104" s="608"/>
      <c r="L104" s="609"/>
      <c r="M104" s="609"/>
      <c r="N104" s="609"/>
      <c r="O104" s="610"/>
      <c r="P104" s="611">
        <f>E104+J104</f>
        <v>0</v>
      </c>
    </row>
    <row r="105" spans="1:18" ht="14.4" thickBot="1" x14ac:dyDescent="0.3">
      <c r="A105" s="612"/>
      <c r="B105" s="613"/>
      <c r="C105" s="614"/>
      <c r="D105" s="615" t="s">
        <v>160</v>
      </c>
      <c r="E105" s="616">
        <f t="shared" ref="E105:P105" si="13">E15+E59+E101</f>
        <v>10922483.67</v>
      </c>
      <c r="F105" s="617">
        <f t="shared" si="13"/>
        <v>10922483.67</v>
      </c>
      <c r="G105" s="153">
        <f t="shared" si="13"/>
        <v>2875920</v>
      </c>
      <c r="H105" s="617">
        <f t="shared" si="13"/>
        <v>3139395</v>
      </c>
      <c r="I105" s="618">
        <f t="shared" si="13"/>
        <v>0</v>
      </c>
      <c r="J105" s="616">
        <f t="shared" si="13"/>
        <v>2594000</v>
      </c>
      <c r="K105" s="617">
        <f t="shared" si="13"/>
        <v>2594000</v>
      </c>
      <c r="L105" s="617">
        <f t="shared" si="13"/>
        <v>0</v>
      </c>
      <c r="M105" s="617">
        <f t="shared" si="13"/>
        <v>0</v>
      </c>
      <c r="N105" s="617">
        <f t="shared" si="13"/>
        <v>0</v>
      </c>
      <c r="O105" s="619">
        <f t="shared" si="13"/>
        <v>2594000</v>
      </c>
      <c r="P105" s="620">
        <f t="shared" si="13"/>
        <v>13516483.67</v>
      </c>
      <c r="Q105" s="494"/>
      <c r="R105" s="494"/>
    </row>
    <row r="106" spans="1:18" x14ac:dyDescent="0.25">
      <c r="B106" s="621"/>
      <c r="C106" s="621"/>
      <c r="D106" s="621"/>
      <c r="E106" s="622"/>
      <c r="F106" s="622"/>
      <c r="G106" s="622"/>
      <c r="H106" s="622"/>
      <c r="I106" s="622"/>
      <c r="J106" s="622"/>
      <c r="K106" s="622"/>
      <c r="L106" s="622"/>
      <c r="M106" s="622"/>
      <c r="N106" s="622"/>
      <c r="O106" s="622"/>
      <c r="P106" s="622"/>
    </row>
    <row r="107" spans="1:18" ht="9" customHeight="1" x14ac:dyDescent="0.25">
      <c r="B107" s="621"/>
      <c r="C107" s="621"/>
      <c r="D107" s="621"/>
      <c r="E107" s="622"/>
      <c r="F107" s="622"/>
      <c r="G107" s="622"/>
      <c r="H107" s="622"/>
      <c r="I107" s="622"/>
      <c r="J107" s="622"/>
      <c r="K107" s="622"/>
      <c r="L107" s="622"/>
      <c r="M107" s="622"/>
      <c r="N107" s="622"/>
      <c r="O107" s="622"/>
      <c r="P107" s="622"/>
    </row>
    <row r="108" spans="1:18" ht="9.75" customHeight="1" x14ac:dyDescent="0.25">
      <c r="B108" s="621"/>
      <c r="C108" s="621"/>
      <c r="D108" s="621"/>
      <c r="E108" s="622"/>
      <c r="F108" s="622"/>
      <c r="G108" s="622"/>
      <c r="H108" s="622"/>
      <c r="I108" s="622"/>
      <c r="J108" s="622"/>
      <c r="K108" s="622"/>
      <c r="L108" s="622"/>
      <c r="M108" s="622"/>
      <c r="N108" s="622"/>
      <c r="O108" s="622"/>
      <c r="P108" s="622"/>
    </row>
    <row r="109" spans="1:18" s="37" customFormat="1" ht="21" customHeight="1" x14ac:dyDescent="0.3">
      <c r="A109" s="34"/>
      <c r="B109" s="35" t="s">
        <v>436</v>
      </c>
      <c r="C109" s="35"/>
      <c r="D109" s="35"/>
      <c r="E109" s="36"/>
      <c r="F109" s="36"/>
      <c r="G109" s="36" t="s">
        <v>424</v>
      </c>
      <c r="H109" s="36"/>
      <c r="I109" s="36"/>
      <c r="J109" s="36"/>
      <c r="K109" s="36"/>
      <c r="L109" s="36"/>
      <c r="M109" s="36"/>
      <c r="N109" s="36"/>
      <c r="O109" s="36"/>
      <c r="P109" s="36"/>
    </row>
    <row r="110" spans="1:18" x14ac:dyDescent="0.25">
      <c r="B110" s="621"/>
      <c r="C110" s="621"/>
      <c r="D110" s="621"/>
      <c r="E110" s="623"/>
      <c r="F110" s="623"/>
      <c r="G110" s="623"/>
      <c r="H110" s="623"/>
      <c r="I110" s="623"/>
      <c r="J110" s="623"/>
      <c r="K110" s="623"/>
      <c r="L110" s="623"/>
      <c r="M110" s="623"/>
      <c r="N110" s="623"/>
      <c r="O110" s="623"/>
      <c r="P110" s="623"/>
    </row>
    <row r="111" spans="1:18" hidden="1" x14ac:dyDescent="0.25">
      <c r="J111" s="624"/>
      <c r="L111" s="624"/>
      <c r="O111" s="622"/>
      <c r="P111" s="625">
        <f>додаток1!D115-додаток_2!P105</f>
        <v>-13516483.67</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61" orientation="landscape" r:id="rId1"/>
  <headerFooter alignWithMargins="0"/>
  <rowBreaks count="1" manualBreakCount="1">
    <brk id="7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zoomScale="86" zoomScaleNormal="86" workbookViewId="0"/>
  </sheetViews>
  <sheetFormatPr defaultColWidth="9.109375" defaultRowHeight="13.2" x14ac:dyDescent="0.25"/>
  <cols>
    <col min="1" max="1" width="15.6640625" style="1" customWidth="1"/>
    <col min="2" max="2" width="13.33203125" style="1" customWidth="1"/>
    <col min="3" max="3" width="71.6640625" style="1" customWidth="1"/>
    <col min="4" max="4" width="24.33203125" style="1" customWidth="1"/>
    <col min="5" max="5" width="19.33203125" style="1" customWidth="1"/>
    <col min="6" max="6" width="17.109375" style="1" hidden="1" customWidth="1"/>
    <col min="7" max="16384" width="9.109375" style="1"/>
  </cols>
  <sheetData>
    <row r="1" spans="1:5" ht="15.6" x14ac:dyDescent="0.3">
      <c r="B1" s="44"/>
      <c r="D1" s="696" t="s">
        <v>487</v>
      </c>
      <c r="E1" s="696"/>
    </row>
    <row r="2" spans="1:5" ht="31.5" customHeight="1" x14ac:dyDescent="0.3">
      <c r="B2" s="256"/>
      <c r="C2" s="491"/>
      <c r="D2" s="695" t="str">
        <f>додаток1!D2</f>
        <v xml:space="preserve"> до рішення Здолбунівської міської ради</v>
      </c>
      <c r="E2" s="695"/>
    </row>
    <row r="3" spans="1:5" ht="34.5" customHeight="1" x14ac:dyDescent="0.3">
      <c r="B3" s="292"/>
      <c r="C3" s="491"/>
      <c r="D3" s="695" t="str">
        <f>додаток1!D3</f>
        <v>"Про зміни до бюджету Здолбунівської міської територіальної громади на 2024 рік"</v>
      </c>
      <c r="E3" s="695"/>
    </row>
    <row r="4" spans="1:5" ht="25.5" customHeight="1" x14ac:dyDescent="0.3">
      <c r="B4" s="256"/>
      <c r="C4" s="490"/>
      <c r="D4" s="696" t="str">
        <f>додаток1!D4</f>
        <v>від 01 березня 2024 року № 2050</v>
      </c>
      <c r="E4" s="696"/>
    </row>
    <row r="5" spans="1:5" ht="9" customHeight="1" x14ac:dyDescent="0.3">
      <c r="D5" s="248"/>
      <c r="E5" s="248"/>
    </row>
    <row r="6" spans="1:5" ht="17.399999999999999" x14ac:dyDescent="0.3">
      <c r="A6" s="722" t="s">
        <v>387</v>
      </c>
      <c r="B6" s="722"/>
      <c r="C6" s="722"/>
      <c r="D6" s="722"/>
      <c r="E6" s="722"/>
    </row>
    <row r="7" spans="1:5" ht="17.399999999999999" x14ac:dyDescent="0.3">
      <c r="A7" s="722" t="s">
        <v>521</v>
      </c>
      <c r="B7" s="722"/>
      <c r="C7" s="722"/>
      <c r="D7" s="722"/>
      <c r="E7" s="722"/>
    </row>
    <row r="8" spans="1:5" s="46" customFormat="1" x14ac:dyDescent="0.25">
      <c r="A8" s="654">
        <v>1755900000</v>
      </c>
      <c r="B8" s="654"/>
      <c r="C8" s="259"/>
      <c r="D8" s="257"/>
      <c r="E8" s="49"/>
    </row>
    <row r="9" spans="1:5" s="46" customFormat="1" x14ac:dyDescent="0.25">
      <c r="A9" s="1" t="s">
        <v>156</v>
      </c>
      <c r="B9" s="293"/>
      <c r="C9" s="293"/>
      <c r="D9" s="47"/>
      <c r="E9" s="47"/>
    </row>
    <row r="10" spans="1:5" s="46" customFormat="1" ht="10.199999999999999" x14ac:dyDescent="0.2">
      <c r="B10" s="47"/>
      <c r="C10" s="47"/>
      <c r="D10" s="47"/>
      <c r="E10" s="47"/>
    </row>
    <row r="11" spans="1:5" s="46" customFormat="1" ht="17.399999999999999" x14ac:dyDescent="0.3">
      <c r="A11" s="37" t="s">
        <v>303</v>
      </c>
      <c r="B11" s="47"/>
      <c r="C11" s="47"/>
      <c r="D11" s="47"/>
      <c r="E11" s="47"/>
    </row>
    <row r="12" spans="1:5" ht="12.75" customHeight="1" thickBot="1" x14ac:dyDescent="0.35">
      <c r="E12" s="294" t="s">
        <v>20</v>
      </c>
    </row>
    <row r="13" spans="1:5" ht="96.75" customHeight="1" thickBot="1" x14ac:dyDescent="0.3">
      <c r="A13" s="295" t="s">
        <v>304</v>
      </c>
      <c r="B13" s="716" t="s">
        <v>305</v>
      </c>
      <c r="C13" s="723"/>
      <c r="D13" s="717"/>
      <c r="E13" s="296" t="s">
        <v>136</v>
      </c>
    </row>
    <row r="14" spans="1:5" ht="13.8" thickBot="1" x14ac:dyDescent="0.3">
      <c r="A14" s="297">
        <v>1</v>
      </c>
      <c r="B14" s="718">
        <v>2</v>
      </c>
      <c r="C14" s="724"/>
      <c r="D14" s="719"/>
      <c r="E14" s="298">
        <v>3</v>
      </c>
    </row>
    <row r="15" spans="1:5" ht="15.6" x14ac:dyDescent="0.25">
      <c r="A15" s="744" t="s">
        <v>250</v>
      </c>
      <c r="B15" s="745"/>
      <c r="C15" s="745"/>
      <c r="D15" s="745"/>
      <c r="E15" s="746"/>
    </row>
    <row r="16" spans="1:5" ht="15.6" hidden="1" x14ac:dyDescent="0.25">
      <c r="A16" s="299">
        <v>99000000000</v>
      </c>
      <c r="B16" s="728" t="s">
        <v>290</v>
      </c>
      <c r="C16" s="729"/>
      <c r="D16" s="730"/>
      <c r="E16" s="300">
        <f>E17+E18+E19</f>
        <v>0</v>
      </c>
    </row>
    <row r="17" spans="1:5" ht="15.75" hidden="1" customHeight="1" x14ac:dyDescent="0.25">
      <c r="A17" s="301">
        <f>додаток1!B98</f>
        <v>41033900</v>
      </c>
      <c r="B17" s="725" t="str">
        <f>додаток1!C98</f>
        <v>Освітня субвенція з державного бюджету місцевим бюджетам</v>
      </c>
      <c r="C17" s="726"/>
      <c r="D17" s="727"/>
      <c r="E17" s="302"/>
    </row>
    <row r="18" spans="1:5" ht="62.25" hidden="1" customHeight="1" x14ac:dyDescent="0.3">
      <c r="A18" s="301">
        <v>41021400</v>
      </c>
      <c r="B18" s="707" t="s">
        <v>450</v>
      </c>
      <c r="C18" s="708"/>
      <c r="D18" s="709"/>
      <c r="E18" s="302"/>
    </row>
    <row r="19" spans="1:5" ht="32.25" hidden="1" customHeight="1" x14ac:dyDescent="0.25">
      <c r="A19" s="301"/>
      <c r="B19" s="725"/>
      <c r="C19" s="726"/>
      <c r="D19" s="727"/>
      <c r="E19" s="302">
        <f>додаток1!E101</f>
        <v>0</v>
      </c>
    </row>
    <row r="20" spans="1:5" ht="32.25" hidden="1" customHeight="1" x14ac:dyDescent="0.25">
      <c r="A20" s="299">
        <v>17100000000</v>
      </c>
      <c r="B20" s="747" t="s">
        <v>253</v>
      </c>
      <c r="C20" s="747"/>
      <c r="D20" s="747"/>
      <c r="E20" s="300">
        <f>SUM(E21:E25)</f>
        <v>0</v>
      </c>
    </row>
    <row r="21" spans="1:5" ht="30" hidden="1" customHeight="1" x14ac:dyDescent="0.3">
      <c r="A21" s="301">
        <v>41032900</v>
      </c>
      <c r="B21" s="707" t="s">
        <v>459</v>
      </c>
      <c r="C21" s="708"/>
      <c r="D21" s="709"/>
      <c r="E21" s="302"/>
    </row>
    <row r="22" spans="1:5" ht="30" hidden="1" customHeight="1" x14ac:dyDescent="0.25">
      <c r="A22" s="301">
        <v>41040400</v>
      </c>
      <c r="B22" s="725" t="s">
        <v>474</v>
      </c>
      <c r="C22" s="726"/>
      <c r="D22" s="727"/>
      <c r="E22" s="302"/>
    </row>
    <row r="23" spans="1:5" ht="48" hidden="1" customHeight="1" x14ac:dyDescent="0.25">
      <c r="A23" s="301">
        <f>додаток1!B107</f>
        <v>41051000</v>
      </c>
      <c r="B23" s="725" t="str">
        <f>додаток1!C107</f>
        <v xml:space="preserve">Субвенція з місцевого бюджету на здійснення переданих видатків у сфері освіти за рахунок коштів освітньої субвенції </v>
      </c>
      <c r="C23" s="726"/>
      <c r="D23" s="727"/>
      <c r="E23" s="302"/>
    </row>
    <row r="24" spans="1:5" ht="34.5" hidden="1" customHeight="1" x14ac:dyDescent="0.25">
      <c r="A24" s="301">
        <v>41051200</v>
      </c>
      <c r="B24" s="725" t="s">
        <v>412</v>
      </c>
      <c r="C24" s="726"/>
      <c r="D24" s="727"/>
      <c r="E24" s="302"/>
    </row>
    <row r="25" spans="1:5" ht="48" hidden="1" customHeight="1" x14ac:dyDescent="0.25">
      <c r="A25" s="301">
        <v>41051700</v>
      </c>
      <c r="B25" s="725" t="s">
        <v>282</v>
      </c>
      <c r="C25" s="726"/>
      <c r="D25" s="727"/>
      <c r="E25" s="302"/>
    </row>
    <row r="26" spans="1:5" s="199" customFormat="1" ht="15.6" hidden="1" x14ac:dyDescent="0.3">
      <c r="A26" s="303">
        <v>17558000000</v>
      </c>
      <c r="B26" s="741" t="s">
        <v>251</v>
      </c>
      <c r="C26" s="742"/>
      <c r="D26" s="743"/>
      <c r="E26" s="304">
        <f>SUM(E27:E35)</f>
        <v>0</v>
      </c>
    </row>
    <row r="27" spans="1:5" ht="30" hidden="1" customHeight="1" x14ac:dyDescent="0.3">
      <c r="A27" s="301">
        <v>41053900</v>
      </c>
      <c r="B27" s="707" t="s">
        <v>369</v>
      </c>
      <c r="C27" s="708"/>
      <c r="D27" s="709"/>
      <c r="E27" s="266"/>
    </row>
    <row r="28" spans="1:5" ht="32.25" hidden="1" customHeight="1" x14ac:dyDescent="0.3">
      <c r="A28" s="301">
        <v>41053900</v>
      </c>
      <c r="B28" s="707" t="s">
        <v>367</v>
      </c>
      <c r="C28" s="708"/>
      <c r="D28" s="709"/>
      <c r="E28" s="305"/>
    </row>
    <row r="29" spans="1:5" ht="60" hidden="1" customHeight="1" x14ac:dyDescent="0.3">
      <c r="A29" s="301">
        <v>41053900</v>
      </c>
      <c r="B29" s="707" t="s">
        <v>406</v>
      </c>
      <c r="C29" s="708"/>
      <c r="D29" s="709"/>
      <c r="E29" s="305"/>
    </row>
    <row r="30" spans="1:5" ht="32.25" hidden="1" customHeight="1" x14ac:dyDescent="0.3">
      <c r="A30" s="301"/>
      <c r="B30" s="707"/>
      <c r="C30" s="708"/>
      <c r="D30" s="709"/>
      <c r="E30" s="305"/>
    </row>
    <row r="31" spans="1:5" ht="31.5" hidden="1" customHeight="1" x14ac:dyDescent="0.3">
      <c r="A31" s="301">
        <v>41053900</v>
      </c>
      <c r="B31" s="707" t="s">
        <v>368</v>
      </c>
      <c r="C31" s="708"/>
      <c r="D31" s="709"/>
      <c r="E31" s="305"/>
    </row>
    <row r="32" spans="1:5" ht="43.5" hidden="1" customHeight="1" x14ac:dyDescent="0.3">
      <c r="A32" s="301">
        <v>41053900</v>
      </c>
      <c r="B32" s="707" t="s">
        <v>366</v>
      </c>
      <c r="C32" s="708"/>
      <c r="D32" s="709"/>
      <c r="E32" s="305"/>
    </row>
    <row r="33" spans="1:5" ht="52.5" hidden="1" customHeight="1" x14ac:dyDescent="0.3">
      <c r="A33" s="301">
        <v>41053900</v>
      </c>
      <c r="B33" s="738" t="s">
        <v>512</v>
      </c>
      <c r="C33" s="739"/>
      <c r="D33" s="740"/>
      <c r="E33" s="305"/>
    </row>
    <row r="34" spans="1:5" ht="32.25" hidden="1" customHeight="1" x14ac:dyDescent="0.3">
      <c r="A34" s="301">
        <v>41053900</v>
      </c>
      <c r="B34" s="707" t="s">
        <v>502</v>
      </c>
      <c r="C34" s="708"/>
      <c r="D34" s="709"/>
      <c r="E34" s="305"/>
    </row>
    <row r="35" spans="1:5" ht="43.5" hidden="1" customHeight="1" x14ac:dyDescent="0.3">
      <c r="A35" s="301">
        <v>41053900</v>
      </c>
      <c r="B35" s="707" t="s">
        <v>370</v>
      </c>
      <c r="C35" s="708"/>
      <c r="D35" s="709"/>
      <c r="E35" s="305">
        <v>0</v>
      </c>
    </row>
    <row r="36" spans="1:5" s="199" customFormat="1" ht="15.6" hidden="1" x14ac:dyDescent="0.3">
      <c r="A36" s="306">
        <v>17563000000</v>
      </c>
      <c r="B36" s="749" t="s">
        <v>252</v>
      </c>
      <c r="C36" s="750"/>
      <c r="D36" s="751"/>
      <c r="E36" s="307">
        <f>E37+E38+E39+E41+E40</f>
        <v>0</v>
      </c>
    </row>
    <row r="37" spans="1:5" s="199" customFormat="1" ht="29.25" hidden="1" customHeight="1" x14ac:dyDescent="0.3">
      <c r="A37" s="301">
        <v>41053900</v>
      </c>
      <c r="B37" s="748" t="s">
        <v>356</v>
      </c>
      <c r="C37" s="748"/>
      <c r="D37" s="748"/>
      <c r="E37" s="268"/>
    </row>
    <row r="38" spans="1:5" ht="30" hidden="1" customHeight="1" x14ac:dyDescent="0.3">
      <c r="A38" s="301">
        <v>41053900</v>
      </c>
      <c r="B38" s="707" t="s">
        <v>367</v>
      </c>
      <c r="C38" s="708"/>
      <c r="D38" s="709"/>
      <c r="E38" s="268"/>
    </row>
    <row r="39" spans="1:5" ht="55.5" hidden="1" customHeight="1" x14ac:dyDescent="0.25">
      <c r="A39" s="301">
        <v>41053900</v>
      </c>
      <c r="B39" s="731" t="s">
        <v>488</v>
      </c>
      <c r="C39" s="732"/>
      <c r="D39" s="733"/>
      <c r="E39" s="266"/>
    </row>
    <row r="40" spans="1:5" ht="46.5" hidden="1" customHeight="1" x14ac:dyDescent="0.3">
      <c r="A40" s="301">
        <v>41053900</v>
      </c>
      <c r="B40" s="738" t="s">
        <v>407</v>
      </c>
      <c r="C40" s="739"/>
      <c r="D40" s="740"/>
      <c r="E40" s="266"/>
    </row>
    <row r="41" spans="1:5" ht="48" hidden="1" customHeight="1" x14ac:dyDescent="0.3">
      <c r="A41" s="301">
        <v>41053900</v>
      </c>
      <c r="B41" s="707" t="s">
        <v>408</v>
      </c>
      <c r="C41" s="708"/>
      <c r="D41" s="709"/>
      <c r="E41" s="266"/>
    </row>
    <row r="42" spans="1:5" ht="15.6" hidden="1" x14ac:dyDescent="0.3">
      <c r="A42" s="306">
        <v>17314200000</v>
      </c>
      <c r="B42" s="734" t="s">
        <v>300</v>
      </c>
      <c r="C42" s="734"/>
      <c r="D42" s="734"/>
      <c r="E42" s="309"/>
    </row>
    <row r="43" spans="1:5" ht="15.6" x14ac:dyDescent="0.25">
      <c r="A43" s="735" t="s">
        <v>299</v>
      </c>
      <c r="B43" s="736"/>
      <c r="C43" s="736"/>
      <c r="D43" s="736"/>
      <c r="E43" s="737"/>
    </row>
    <row r="44" spans="1:5" ht="15.6" hidden="1" x14ac:dyDescent="0.3">
      <c r="A44" s="306">
        <v>17100000000</v>
      </c>
      <c r="B44" s="734" t="s">
        <v>253</v>
      </c>
      <c r="C44" s="734"/>
      <c r="D44" s="734"/>
      <c r="E44" s="311">
        <f>E45+E46</f>
        <v>0</v>
      </c>
    </row>
    <row r="45" spans="1:5" ht="92.25" hidden="1" customHeight="1" x14ac:dyDescent="0.25">
      <c r="A45" s="310">
        <v>41051000</v>
      </c>
      <c r="B45" s="725" t="s">
        <v>510</v>
      </c>
      <c r="C45" s="726"/>
      <c r="D45" s="727"/>
      <c r="E45" s="312"/>
    </row>
    <row r="46" spans="1:5" ht="45.75" hidden="1" customHeight="1" x14ac:dyDescent="0.25">
      <c r="A46" s="310">
        <v>41053900</v>
      </c>
      <c r="B46" s="725" t="s">
        <v>383</v>
      </c>
      <c r="C46" s="726"/>
      <c r="D46" s="727"/>
      <c r="E46" s="312"/>
    </row>
    <row r="47" spans="1:5" ht="15.6" x14ac:dyDescent="0.3">
      <c r="A47" s="306" t="s">
        <v>148</v>
      </c>
      <c r="B47" s="749" t="s">
        <v>306</v>
      </c>
      <c r="C47" s="750"/>
      <c r="D47" s="751"/>
      <c r="E47" s="307">
        <f>E48+E49</f>
        <v>0</v>
      </c>
    </row>
    <row r="48" spans="1:5" ht="15.6" x14ac:dyDescent="0.3">
      <c r="A48" s="313" t="s">
        <v>148</v>
      </c>
      <c r="B48" s="707" t="s">
        <v>254</v>
      </c>
      <c r="C48" s="708"/>
      <c r="D48" s="709"/>
      <c r="E48" s="314">
        <f>E26+E36+E16+E20</f>
        <v>0</v>
      </c>
    </row>
    <row r="49" spans="1:6" s="199" customFormat="1" ht="16.2" thickBot="1" x14ac:dyDescent="0.35">
      <c r="A49" s="315" t="s">
        <v>148</v>
      </c>
      <c r="B49" s="752" t="s">
        <v>307</v>
      </c>
      <c r="C49" s="753"/>
      <c r="D49" s="754"/>
      <c r="E49" s="316">
        <f>E44</f>
        <v>0</v>
      </c>
      <c r="F49" s="287">
        <f>E47-додаток1!D94</f>
        <v>0</v>
      </c>
    </row>
    <row r="51" spans="1:6" ht="17.399999999999999" x14ac:dyDescent="0.3">
      <c r="A51" s="37" t="s">
        <v>308</v>
      </c>
      <c r="B51" s="47"/>
      <c r="C51" s="47"/>
      <c r="D51" s="47"/>
      <c r="E51" s="47"/>
    </row>
    <row r="52" spans="1:6" ht="16.2" thickBot="1" x14ac:dyDescent="0.35">
      <c r="E52" s="294" t="s">
        <v>20</v>
      </c>
    </row>
    <row r="53" spans="1:6" ht="155.25" customHeight="1" thickBot="1" x14ac:dyDescent="0.3">
      <c r="A53" s="317" t="s">
        <v>309</v>
      </c>
      <c r="B53" s="318" t="s">
        <v>319</v>
      </c>
      <c r="C53" s="716" t="s">
        <v>310</v>
      </c>
      <c r="D53" s="717"/>
      <c r="E53" s="319" t="s">
        <v>136</v>
      </c>
    </row>
    <row r="54" spans="1:6" ht="13.8" thickBot="1" x14ac:dyDescent="0.3">
      <c r="A54" s="297">
        <v>1</v>
      </c>
      <c r="B54" s="57">
        <v>2</v>
      </c>
      <c r="C54" s="718">
        <v>3</v>
      </c>
      <c r="D54" s="719"/>
      <c r="E54" s="298">
        <v>4</v>
      </c>
    </row>
    <row r="55" spans="1:6" ht="15.6" x14ac:dyDescent="0.25">
      <c r="A55" s="755" t="s">
        <v>311</v>
      </c>
      <c r="B55" s="756"/>
      <c r="C55" s="756"/>
      <c r="D55" s="756"/>
      <c r="E55" s="757"/>
    </row>
    <row r="56" spans="1:6" ht="15" customHeight="1" x14ac:dyDescent="0.25">
      <c r="A56" s="320" t="s">
        <v>281</v>
      </c>
      <c r="B56" s="321">
        <v>9770</v>
      </c>
      <c r="C56" s="703" t="s">
        <v>318</v>
      </c>
      <c r="D56" s="704"/>
      <c r="E56" s="335">
        <f>E57+E60</f>
        <v>300000</v>
      </c>
      <c r="F56" s="67"/>
    </row>
    <row r="57" spans="1:6" ht="15.75" customHeight="1" x14ac:dyDescent="0.3">
      <c r="A57" s="323">
        <v>17100000000</v>
      </c>
      <c r="B57" s="321"/>
      <c r="C57" s="699" t="s">
        <v>253</v>
      </c>
      <c r="D57" s="700"/>
      <c r="E57" s="335">
        <f>E58+E59</f>
        <v>300000</v>
      </c>
    </row>
    <row r="58" spans="1:6" ht="39.75" customHeight="1" x14ac:dyDescent="0.25">
      <c r="A58" s="324"/>
      <c r="B58" s="321"/>
      <c r="C58" s="697" t="s">
        <v>546</v>
      </c>
      <c r="D58" s="698"/>
      <c r="E58" s="336">
        <v>300000</v>
      </c>
    </row>
    <row r="59" spans="1:6" ht="53.25" hidden="1" customHeight="1" x14ac:dyDescent="0.25">
      <c r="A59" s="324"/>
      <c r="B59" s="321"/>
      <c r="C59" s="725" t="s">
        <v>547</v>
      </c>
      <c r="D59" s="727"/>
      <c r="E59" s="444"/>
    </row>
    <row r="60" spans="1:6" ht="15" hidden="1" customHeight="1" x14ac:dyDescent="0.3">
      <c r="A60" s="323">
        <v>17314200000</v>
      </c>
      <c r="B60" s="327"/>
      <c r="C60" s="699" t="s">
        <v>300</v>
      </c>
      <c r="D60" s="700"/>
      <c r="E60" s="322">
        <f>E61+E62</f>
        <v>0</v>
      </c>
    </row>
    <row r="61" spans="1:6" ht="54" hidden="1" customHeight="1" x14ac:dyDescent="0.3">
      <c r="A61" s="328"/>
      <c r="B61" s="329"/>
      <c r="C61" s="701" t="s">
        <v>496</v>
      </c>
      <c r="D61" s="702"/>
      <c r="E61" s="325"/>
    </row>
    <row r="62" spans="1:6" ht="63.75" hidden="1" customHeight="1" x14ac:dyDescent="0.3">
      <c r="A62" s="328"/>
      <c r="B62" s="329"/>
      <c r="C62" s="701" t="s">
        <v>489</v>
      </c>
      <c r="D62" s="702"/>
      <c r="E62" s="325"/>
    </row>
    <row r="63" spans="1:6" s="199" customFormat="1" ht="37.5" customHeight="1" x14ac:dyDescent="0.3">
      <c r="A63" s="320" t="s">
        <v>283</v>
      </c>
      <c r="B63" s="330">
        <v>9800</v>
      </c>
      <c r="C63" s="699" t="str">
        <f>додаток_2!D58</f>
        <v>Субвенція з місцевого бюджету державному бюджету на виконання програм соціально-економічного розвитку регіонів</v>
      </c>
      <c r="D63" s="700"/>
      <c r="E63" s="440">
        <f>E67+E64+E66+E65</f>
        <v>330000</v>
      </c>
    </row>
    <row r="64" spans="1:6" s="199" customFormat="1" ht="53.25" customHeight="1" x14ac:dyDescent="0.25">
      <c r="A64" s="320" t="s">
        <v>344</v>
      </c>
      <c r="B64" s="331"/>
      <c r="C64" s="697" t="s">
        <v>545</v>
      </c>
      <c r="D64" s="698"/>
      <c r="E64" s="443">
        <v>150000</v>
      </c>
    </row>
    <row r="65" spans="1:5" s="199" customFormat="1" ht="36.75" customHeight="1" x14ac:dyDescent="0.3">
      <c r="A65" s="320" t="s">
        <v>344</v>
      </c>
      <c r="B65" s="331"/>
      <c r="C65" s="707" t="s">
        <v>543</v>
      </c>
      <c r="D65" s="709"/>
      <c r="E65" s="443">
        <v>30000</v>
      </c>
    </row>
    <row r="66" spans="1:5" s="199" customFormat="1" ht="37.5" customHeight="1" x14ac:dyDescent="0.3">
      <c r="A66" s="320" t="s">
        <v>344</v>
      </c>
      <c r="B66" s="332"/>
      <c r="C66" s="707" t="s">
        <v>544</v>
      </c>
      <c r="D66" s="709"/>
      <c r="E66" s="439">
        <v>150000</v>
      </c>
    </row>
    <row r="67" spans="1:5" ht="30.75" hidden="1" customHeight="1" x14ac:dyDescent="0.3">
      <c r="A67" s="320" t="s">
        <v>344</v>
      </c>
      <c r="B67" s="333"/>
      <c r="C67" s="701" t="s">
        <v>500</v>
      </c>
      <c r="D67" s="702"/>
      <c r="E67" s="439"/>
    </row>
    <row r="68" spans="1:5" ht="15.6" x14ac:dyDescent="0.25">
      <c r="A68" s="710" t="s">
        <v>312</v>
      </c>
      <c r="B68" s="711"/>
      <c r="C68" s="711"/>
      <c r="D68" s="711"/>
      <c r="E68" s="712"/>
    </row>
    <row r="69" spans="1:5" ht="63.75" hidden="1" customHeight="1" x14ac:dyDescent="0.25">
      <c r="A69" s="320" t="s">
        <v>335</v>
      </c>
      <c r="B69" s="321">
        <v>9730</v>
      </c>
      <c r="C69" s="705" t="s">
        <v>336</v>
      </c>
      <c r="D69" s="706"/>
      <c r="E69" s="322">
        <f>E70</f>
        <v>0</v>
      </c>
    </row>
    <row r="70" spans="1:5" ht="15.6" hidden="1" x14ac:dyDescent="0.3">
      <c r="A70" s="323">
        <v>17100000000</v>
      </c>
      <c r="B70" s="321"/>
      <c r="C70" s="699" t="s">
        <v>253</v>
      </c>
      <c r="D70" s="700"/>
      <c r="E70" s="322">
        <f>E71</f>
        <v>0</v>
      </c>
    </row>
    <row r="71" spans="1:5" ht="66" hidden="1" customHeight="1" x14ac:dyDescent="0.3">
      <c r="A71" s="323"/>
      <c r="B71" s="321"/>
      <c r="C71" s="697" t="s">
        <v>393</v>
      </c>
      <c r="D71" s="698"/>
      <c r="E71" s="325"/>
    </row>
    <row r="72" spans="1:5" ht="35.25" hidden="1" customHeight="1" x14ac:dyDescent="0.25">
      <c r="A72" s="320" t="s">
        <v>155</v>
      </c>
      <c r="B72" s="321">
        <v>9740</v>
      </c>
      <c r="C72" s="705" t="s">
        <v>134</v>
      </c>
      <c r="D72" s="706"/>
      <c r="E72" s="335">
        <f>E73</f>
        <v>0</v>
      </c>
    </row>
    <row r="73" spans="1:5" ht="24" hidden="1" customHeight="1" x14ac:dyDescent="0.3">
      <c r="A73" s="323">
        <v>17100000000</v>
      </c>
      <c r="B73" s="321"/>
      <c r="C73" s="699" t="s">
        <v>253</v>
      </c>
      <c r="D73" s="700"/>
      <c r="E73" s="335">
        <f>E74</f>
        <v>0</v>
      </c>
    </row>
    <row r="74" spans="1:5" ht="66" hidden="1" customHeight="1" x14ac:dyDescent="0.3">
      <c r="A74" s="323"/>
      <c r="B74" s="321"/>
      <c r="C74" s="697" t="s">
        <v>432</v>
      </c>
      <c r="D74" s="698"/>
      <c r="E74" s="336"/>
    </row>
    <row r="75" spans="1:5" ht="15.6" hidden="1" x14ac:dyDescent="0.25">
      <c r="A75" s="320" t="s">
        <v>281</v>
      </c>
      <c r="B75" s="321">
        <v>9770</v>
      </c>
      <c r="C75" s="703" t="s">
        <v>318</v>
      </c>
      <c r="D75" s="704"/>
      <c r="E75" s="335">
        <f>E76</f>
        <v>0</v>
      </c>
    </row>
    <row r="76" spans="1:5" ht="15.6" hidden="1" x14ac:dyDescent="0.3">
      <c r="A76" s="323">
        <v>17100000000</v>
      </c>
      <c r="B76" s="321"/>
      <c r="C76" s="699" t="s">
        <v>253</v>
      </c>
      <c r="D76" s="700"/>
      <c r="E76" s="335">
        <f>E77+E79+E78</f>
        <v>0</v>
      </c>
    </row>
    <row r="77" spans="1:5" ht="33.75" hidden="1" customHeight="1" x14ac:dyDescent="0.25">
      <c r="A77" s="334"/>
      <c r="B77" s="329"/>
      <c r="C77" s="697" t="s">
        <v>540</v>
      </c>
      <c r="D77" s="698"/>
      <c r="E77" s="444"/>
    </row>
    <row r="78" spans="1:5" ht="31.5" hidden="1" customHeight="1" x14ac:dyDescent="0.3">
      <c r="A78" s="334"/>
      <c r="B78" s="329"/>
      <c r="C78" s="701"/>
      <c r="D78" s="702"/>
      <c r="E78" s="326"/>
    </row>
    <row r="79" spans="1:5" ht="62.25" hidden="1" customHeight="1" x14ac:dyDescent="0.3">
      <c r="A79" s="334"/>
      <c r="B79" s="329"/>
      <c r="C79" s="701"/>
      <c r="D79" s="702"/>
      <c r="E79" s="326"/>
    </row>
    <row r="80" spans="1:5" s="199" customFormat="1" ht="15.6" hidden="1" x14ac:dyDescent="0.3">
      <c r="A80" s="324">
        <v>17314200000</v>
      </c>
      <c r="B80" s="321"/>
      <c r="C80" s="699" t="s">
        <v>300</v>
      </c>
      <c r="D80" s="700"/>
      <c r="E80" s="337"/>
    </row>
    <row r="81" spans="1:5" ht="15.6" hidden="1" x14ac:dyDescent="0.3">
      <c r="A81" s="334"/>
      <c r="B81" s="329"/>
      <c r="C81" s="701"/>
      <c r="D81" s="702"/>
      <c r="E81" s="326"/>
    </row>
    <row r="82" spans="1:5" ht="39.75" customHeight="1" x14ac:dyDescent="0.3">
      <c r="A82" s="320" t="s">
        <v>283</v>
      </c>
      <c r="B82" s="330">
        <v>9800</v>
      </c>
      <c r="C82" s="699" t="str">
        <f>C63</f>
        <v>Субвенція з місцевого бюджету державному бюджету на виконання програм соціально-економічного розвитку регіонів</v>
      </c>
      <c r="D82" s="700"/>
      <c r="E82" s="442">
        <f>SUM(E83:E86)</f>
        <v>2070000</v>
      </c>
    </row>
    <row r="83" spans="1:5" ht="49.5" customHeight="1" x14ac:dyDescent="0.3">
      <c r="A83" s="320" t="s">
        <v>344</v>
      </c>
      <c r="B83" s="331"/>
      <c r="C83" s="697" t="s">
        <v>541</v>
      </c>
      <c r="D83" s="698"/>
      <c r="E83" s="439">
        <v>200000</v>
      </c>
    </row>
    <row r="84" spans="1:5" ht="39" customHeight="1" x14ac:dyDescent="0.3">
      <c r="A84" s="320" t="s">
        <v>344</v>
      </c>
      <c r="B84" s="338"/>
      <c r="C84" s="707" t="s">
        <v>542</v>
      </c>
      <c r="D84" s="709"/>
      <c r="E84" s="439">
        <v>870000</v>
      </c>
    </row>
    <row r="85" spans="1:5" ht="26.25" customHeight="1" x14ac:dyDescent="0.3">
      <c r="A85" s="320" t="s">
        <v>344</v>
      </c>
      <c r="B85" s="338"/>
      <c r="C85" s="707" t="s">
        <v>559</v>
      </c>
      <c r="D85" s="709"/>
      <c r="E85" s="439">
        <v>500000</v>
      </c>
    </row>
    <row r="86" spans="1:5" ht="26.25" customHeight="1" x14ac:dyDescent="0.3">
      <c r="A86" s="320" t="s">
        <v>344</v>
      </c>
      <c r="B86" s="338"/>
      <c r="C86" s="707" t="s">
        <v>559</v>
      </c>
      <c r="D86" s="709"/>
      <c r="E86" s="439">
        <v>500000</v>
      </c>
    </row>
    <row r="87" spans="1:5" ht="15.6" x14ac:dyDescent="0.3">
      <c r="A87" s="323" t="s">
        <v>148</v>
      </c>
      <c r="B87" s="699" t="s">
        <v>306</v>
      </c>
      <c r="C87" s="721"/>
      <c r="D87" s="700"/>
      <c r="E87" s="442">
        <f>E88+E89</f>
        <v>2700000</v>
      </c>
    </row>
    <row r="88" spans="1:5" ht="15.6" x14ac:dyDescent="0.3">
      <c r="A88" s="339" t="s">
        <v>148</v>
      </c>
      <c r="B88" s="701" t="s">
        <v>254</v>
      </c>
      <c r="C88" s="720"/>
      <c r="D88" s="702"/>
      <c r="E88" s="439">
        <f>E56+E63</f>
        <v>630000</v>
      </c>
    </row>
    <row r="89" spans="1:5" ht="16.2" thickBot="1" x14ac:dyDescent="0.35">
      <c r="A89" s="340" t="s">
        <v>148</v>
      </c>
      <c r="B89" s="713" t="s">
        <v>307</v>
      </c>
      <c r="C89" s="714"/>
      <c r="D89" s="715"/>
      <c r="E89" s="441">
        <f>E75+E82+E69+E72</f>
        <v>2070000</v>
      </c>
    </row>
    <row r="95" spans="1:5" s="30" customFormat="1" ht="18" x14ac:dyDescent="0.35">
      <c r="B95" s="30" t="s">
        <v>436</v>
      </c>
      <c r="D95" s="30" t="s">
        <v>424</v>
      </c>
    </row>
    <row r="96" spans="1:5" ht="18" x14ac:dyDescent="0.35">
      <c r="A96" s="30"/>
      <c r="D96" s="30"/>
    </row>
  </sheetData>
  <mergeCells count="81">
    <mergeCell ref="C84:D84"/>
    <mergeCell ref="C85:D85"/>
    <mergeCell ref="B38:D38"/>
    <mergeCell ref="B35:D35"/>
    <mergeCell ref="B41:D41"/>
    <mergeCell ref="B37:D37"/>
    <mergeCell ref="B36:D36"/>
    <mergeCell ref="B47:D47"/>
    <mergeCell ref="B45:D45"/>
    <mergeCell ref="B46:D46"/>
    <mergeCell ref="B44:D44"/>
    <mergeCell ref="C59:D59"/>
    <mergeCell ref="C57:D57"/>
    <mergeCell ref="C58:D58"/>
    <mergeCell ref="B49:D49"/>
    <mergeCell ref="A55:E55"/>
    <mergeCell ref="B17:D17"/>
    <mergeCell ref="B26:D26"/>
    <mergeCell ref="B29:D29"/>
    <mergeCell ref="A15:E15"/>
    <mergeCell ref="B20:D20"/>
    <mergeCell ref="B18:D18"/>
    <mergeCell ref="B27:D27"/>
    <mergeCell ref="B25:D25"/>
    <mergeCell ref="B21:D21"/>
    <mergeCell ref="B22:D22"/>
    <mergeCell ref="B42:D42"/>
    <mergeCell ref="A43:E43"/>
    <mergeCell ref="B40:D40"/>
    <mergeCell ref="B33:D33"/>
    <mergeCell ref="B28:D28"/>
    <mergeCell ref="B32:D32"/>
    <mergeCell ref="B30:D30"/>
    <mergeCell ref="C61:D61"/>
    <mergeCell ref="C62:D62"/>
    <mergeCell ref="C64:D64"/>
    <mergeCell ref="C65:D65"/>
    <mergeCell ref="A6:E6"/>
    <mergeCell ref="B13:D13"/>
    <mergeCell ref="B14:D14"/>
    <mergeCell ref="B19:D19"/>
    <mergeCell ref="B24:D24"/>
    <mergeCell ref="A7:E7"/>
    <mergeCell ref="A8:B8"/>
    <mergeCell ref="B16:D16"/>
    <mergeCell ref="B23:D23"/>
    <mergeCell ref="B34:D34"/>
    <mergeCell ref="B31:D31"/>
    <mergeCell ref="B39:D39"/>
    <mergeCell ref="B89:D89"/>
    <mergeCell ref="C53:D53"/>
    <mergeCell ref="C54:D54"/>
    <mergeCell ref="C63:D63"/>
    <mergeCell ref="C67:D67"/>
    <mergeCell ref="C56:D56"/>
    <mergeCell ref="C66:D66"/>
    <mergeCell ref="C71:D71"/>
    <mergeCell ref="B88:D88"/>
    <mergeCell ref="C86:D86"/>
    <mergeCell ref="B87:D87"/>
    <mergeCell ref="C60:D60"/>
    <mergeCell ref="C80:D80"/>
    <mergeCell ref="C82:D82"/>
    <mergeCell ref="C73:D73"/>
    <mergeCell ref="C74:D74"/>
    <mergeCell ref="D2:E2"/>
    <mergeCell ref="D1:E1"/>
    <mergeCell ref="D3:E3"/>
    <mergeCell ref="D4:E4"/>
    <mergeCell ref="C83:D83"/>
    <mergeCell ref="C70:D70"/>
    <mergeCell ref="C79:D79"/>
    <mergeCell ref="C78:D78"/>
    <mergeCell ref="C75:D75"/>
    <mergeCell ref="C72:D72"/>
    <mergeCell ref="B48:D48"/>
    <mergeCell ref="C81:D81"/>
    <mergeCell ref="A68:E68"/>
    <mergeCell ref="C76:D76"/>
    <mergeCell ref="C77:D77"/>
    <mergeCell ref="C69:D6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4" workbookViewId="0">
      <selection activeCell="I66" sqref="I66"/>
    </sheetView>
  </sheetViews>
  <sheetFormatPr defaultColWidth="9.109375" defaultRowHeight="13.2" x14ac:dyDescent="0.25"/>
  <cols>
    <col min="1" max="1" width="10.88671875" style="1" customWidth="1"/>
    <col min="2" max="2" width="10.6640625" style="1" customWidth="1"/>
    <col min="3" max="3" width="11.88671875" style="1" customWidth="1"/>
    <col min="4" max="4" width="32.88671875" style="1" customWidth="1"/>
    <col min="5" max="5" width="41.44140625" style="1" customWidth="1"/>
    <col min="6" max="6" width="10.44140625" style="1" customWidth="1"/>
    <col min="7" max="7" width="9.44140625" style="1" customWidth="1"/>
    <col min="8" max="8" width="10.33203125" style="1" customWidth="1"/>
    <col min="9" max="9" width="15" style="43" customWidth="1"/>
    <col min="10" max="10" width="12.44140625" style="1" customWidth="1"/>
    <col min="11" max="16384" width="9.109375" style="1"/>
  </cols>
  <sheetData>
    <row r="1" spans="1:10" x14ac:dyDescent="0.25">
      <c r="F1" s="626" t="s">
        <v>495</v>
      </c>
      <c r="G1" s="626"/>
      <c r="H1" s="626"/>
      <c r="I1" s="626"/>
      <c r="J1" s="626"/>
    </row>
    <row r="2" spans="1:10" x14ac:dyDescent="0.25">
      <c r="F2" s="626" t="str">
        <f>додаток1!D2</f>
        <v xml:space="preserve"> до рішення Здолбунівської міської ради</v>
      </c>
      <c r="G2" s="626"/>
      <c r="H2" s="626"/>
      <c r="I2" s="626"/>
      <c r="J2" s="626"/>
    </row>
    <row r="3" spans="1:10" ht="25.5" customHeight="1" x14ac:dyDescent="0.25">
      <c r="F3" s="628" t="str">
        <f>додаток1!D3</f>
        <v>"Про зміни до бюджету Здолбунівської міської територіальної громади на 2024 рік"</v>
      </c>
      <c r="G3" s="628"/>
      <c r="H3" s="628"/>
      <c r="I3" s="628"/>
      <c r="J3" s="628"/>
    </row>
    <row r="4" spans="1:10" x14ac:dyDescent="0.25">
      <c r="F4" s="626" t="str">
        <f>додаток1!D4</f>
        <v>від 01 березня 2024 року № 2050</v>
      </c>
      <c r="G4" s="626"/>
      <c r="H4" s="626"/>
      <c r="I4" s="626"/>
      <c r="J4" s="626"/>
    </row>
    <row r="6" spans="1:10" ht="15.6" x14ac:dyDescent="0.3">
      <c r="C6" s="627" t="s">
        <v>388</v>
      </c>
      <c r="D6" s="627"/>
      <c r="E6" s="627"/>
      <c r="F6" s="627"/>
      <c r="G6" s="627"/>
      <c r="H6" s="627"/>
      <c r="I6" s="627"/>
      <c r="J6" s="627"/>
    </row>
    <row r="7" spans="1:10" ht="15.6" x14ac:dyDescent="0.3">
      <c r="C7" s="627" t="s">
        <v>389</v>
      </c>
      <c r="D7" s="627"/>
      <c r="E7" s="627"/>
      <c r="F7" s="627"/>
      <c r="G7" s="627"/>
      <c r="H7" s="627"/>
      <c r="I7" s="627"/>
      <c r="J7" s="627"/>
    </row>
    <row r="8" spans="1:10" ht="15.6" x14ac:dyDescent="0.3">
      <c r="C8" s="627" t="s">
        <v>523</v>
      </c>
      <c r="D8" s="627"/>
      <c r="E8" s="627"/>
      <c r="F8" s="627"/>
      <c r="G8" s="627"/>
      <c r="H8" s="627"/>
      <c r="I8" s="627"/>
      <c r="J8" s="627"/>
    </row>
    <row r="9" spans="1:10" s="46" customFormat="1" ht="10.199999999999999" x14ac:dyDescent="0.2">
      <c r="A9" s="760">
        <v>1755900000</v>
      </c>
      <c r="B9" s="760"/>
      <c r="C9" s="49"/>
      <c r="D9" s="49"/>
      <c r="E9" s="49"/>
      <c r="F9" s="49"/>
      <c r="G9" s="49"/>
      <c r="H9" s="49"/>
      <c r="I9" s="50"/>
      <c r="J9" s="49"/>
    </row>
    <row r="10" spans="1:10" s="46" customFormat="1" ht="10.199999999999999" x14ac:dyDescent="0.2">
      <c r="A10" s="46" t="s">
        <v>162</v>
      </c>
      <c r="C10" s="49"/>
      <c r="D10" s="49"/>
      <c r="E10" s="49"/>
      <c r="F10" s="49"/>
      <c r="G10" s="49"/>
      <c r="H10" s="49"/>
      <c r="I10" s="341"/>
      <c r="J10" s="49"/>
    </row>
    <row r="11" spans="1:10" ht="13.8" thickBot="1" x14ac:dyDescent="0.3"/>
    <row r="12" spans="1:10" ht="96" customHeight="1" thickBot="1" x14ac:dyDescent="0.3">
      <c r="A12" s="342" t="s">
        <v>163</v>
      </c>
      <c r="B12" s="343" t="s">
        <v>158</v>
      </c>
      <c r="C12" s="343" t="s">
        <v>146</v>
      </c>
      <c r="D12" s="344" t="s">
        <v>159</v>
      </c>
      <c r="E12" s="343" t="s">
        <v>371</v>
      </c>
      <c r="F12" s="343" t="s">
        <v>372</v>
      </c>
      <c r="G12" s="343" t="s">
        <v>373</v>
      </c>
      <c r="H12" s="343" t="s">
        <v>374</v>
      </c>
      <c r="I12" s="345" t="s">
        <v>530</v>
      </c>
      <c r="J12" s="346" t="s">
        <v>531</v>
      </c>
    </row>
    <row r="13" spans="1:10" ht="13.8" thickBot="1" x14ac:dyDescent="0.3">
      <c r="A13" s="342">
        <v>1</v>
      </c>
      <c r="B13" s="343">
        <v>2</v>
      </c>
      <c r="C13" s="343">
        <v>3</v>
      </c>
      <c r="D13" s="344">
        <v>4</v>
      </c>
      <c r="E13" s="343">
        <v>5</v>
      </c>
      <c r="F13" s="343">
        <v>6</v>
      </c>
      <c r="G13" s="343">
        <v>7</v>
      </c>
      <c r="H13" s="343">
        <v>8</v>
      </c>
      <c r="I13" s="345">
        <v>9</v>
      </c>
      <c r="J13" s="346">
        <v>10</v>
      </c>
    </row>
    <row r="14" spans="1:10" ht="13.8" x14ac:dyDescent="0.25">
      <c r="A14" s="347" t="s">
        <v>189</v>
      </c>
      <c r="B14" s="348"/>
      <c r="C14" s="348"/>
      <c r="D14" s="349" t="s">
        <v>51</v>
      </c>
      <c r="E14" s="51"/>
      <c r="F14" s="51"/>
      <c r="G14" s="51"/>
      <c r="H14" s="51"/>
      <c r="I14" s="350">
        <f>I15</f>
        <v>0</v>
      </c>
      <c r="J14" s="351"/>
    </row>
    <row r="15" spans="1:10" ht="15.6" x14ac:dyDescent="0.3">
      <c r="A15" s="352" t="s">
        <v>190</v>
      </c>
      <c r="B15" s="353"/>
      <c r="C15" s="353"/>
      <c r="D15" s="354" t="s">
        <v>51</v>
      </c>
      <c r="E15" s="308"/>
      <c r="F15" s="308"/>
      <c r="G15" s="308"/>
      <c r="H15" s="308"/>
      <c r="I15" s="355">
        <f>I16+I51+I57+I54</f>
        <v>0</v>
      </c>
      <c r="J15" s="356"/>
    </row>
    <row r="16" spans="1:10" s="43" customFormat="1" ht="26.4" x14ac:dyDescent="0.25">
      <c r="A16" s="357" t="s">
        <v>118</v>
      </c>
      <c r="B16" s="90">
        <v>7310</v>
      </c>
      <c r="C16" s="109" t="s">
        <v>100</v>
      </c>
      <c r="D16" s="112" t="s">
        <v>108</v>
      </c>
      <c r="E16" s="358"/>
      <c r="F16" s="358"/>
      <c r="G16" s="358"/>
      <c r="H16" s="358"/>
      <c r="I16" s="359">
        <f>I17+I30+I49+I39</f>
        <v>0</v>
      </c>
      <c r="J16" s="360"/>
    </row>
    <row r="17" spans="1:10" s="43" customFormat="1" ht="13.8" hidden="1" x14ac:dyDescent="0.3">
      <c r="A17" s="361"/>
      <c r="B17" s="362"/>
      <c r="C17" s="363"/>
      <c r="D17" s="364" t="s">
        <v>67</v>
      </c>
      <c r="E17" s="365"/>
      <c r="F17" s="365"/>
      <c r="G17" s="365"/>
      <c r="H17" s="365"/>
      <c r="I17" s="366">
        <f>SUM(I19:I29)</f>
        <v>0</v>
      </c>
      <c r="J17" s="367"/>
    </row>
    <row r="18" spans="1:10" s="43" customFormat="1" ht="52.8" hidden="1" x14ac:dyDescent="0.25">
      <c r="A18" s="361"/>
      <c r="B18" s="362"/>
      <c r="C18" s="363"/>
      <c r="D18" s="364"/>
      <c r="E18" s="365" t="s">
        <v>375</v>
      </c>
      <c r="F18" s="368"/>
      <c r="G18" s="368"/>
      <c r="H18" s="368"/>
      <c r="I18" s="369"/>
      <c r="J18" s="370"/>
    </row>
    <row r="19" spans="1:10" s="43" customFormat="1" ht="52.8" hidden="1" x14ac:dyDescent="0.25">
      <c r="A19" s="361"/>
      <c r="B19" s="362"/>
      <c r="C19" s="363"/>
      <c r="D19" s="364"/>
      <c r="E19" s="365" t="s">
        <v>274</v>
      </c>
      <c r="F19" s="368"/>
      <c r="G19" s="368"/>
      <c r="H19" s="368"/>
      <c r="I19" s="369"/>
      <c r="J19" s="370"/>
    </row>
    <row r="20" spans="1:10" s="43" customFormat="1" ht="39.6" hidden="1" x14ac:dyDescent="0.25">
      <c r="A20" s="361"/>
      <c r="B20" s="362"/>
      <c r="C20" s="363"/>
      <c r="D20" s="364"/>
      <c r="E20" s="365" t="s">
        <v>240</v>
      </c>
      <c r="F20" s="368"/>
      <c r="G20" s="368"/>
      <c r="H20" s="368"/>
      <c r="I20" s="369"/>
      <c r="J20" s="370"/>
    </row>
    <row r="21" spans="1:10" s="43" customFormat="1" ht="52.8" hidden="1" x14ac:dyDescent="0.25">
      <c r="A21" s="361"/>
      <c r="B21" s="362"/>
      <c r="C21" s="363"/>
      <c r="D21" s="364"/>
      <c r="E21" s="365" t="s">
        <v>241</v>
      </c>
      <c r="F21" s="368"/>
      <c r="G21" s="371"/>
      <c r="H21" s="371"/>
      <c r="I21" s="369"/>
      <c r="J21" s="370"/>
    </row>
    <row r="22" spans="1:10" s="43" customFormat="1" ht="57" hidden="1" customHeight="1" x14ac:dyDescent="0.25">
      <c r="A22" s="361"/>
      <c r="B22" s="362"/>
      <c r="C22" s="363"/>
      <c r="D22" s="364"/>
      <c r="E22" s="365" t="s">
        <v>377</v>
      </c>
      <c r="F22" s="368"/>
      <c r="G22" s="371"/>
      <c r="H22" s="371"/>
      <c r="I22" s="369"/>
      <c r="J22" s="370"/>
    </row>
    <row r="23" spans="1:10" s="43" customFormat="1" ht="26.4" hidden="1" x14ac:dyDescent="0.25">
      <c r="A23" s="361"/>
      <c r="B23" s="362"/>
      <c r="C23" s="363"/>
      <c r="D23" s="364"/>
      <c r="E23" s="365" t="s">
        <v>275</v>
      </c>
      <c r="F23" s="368"/>
      <c r="G23" s="371"/>
      <c r="H23" s="371"/>
      <c r="I23" s="359"/>
      <c r="J23" s="370"/>
    </row>
    <row r="24" spans="1:10" s="43" customFormat="1" ht="39.6" hidden="1" x14ac:dyDescent="0.25">
      <c r="A24" s="372"/>
      <c r="B24" s="373"/>
      <c r="C24" s="374"/>
      <c r="D24" s="375"/>
      <c r="E24" s="376" t="s">
        <v>276</v>
      </c>
      <c r="F24" s="377"/>
      <c r="G24" s="378"/>
      <c r="H24" s="378"/>
      <c r="I24" s="379"/>
      <c r="J24" s="380"/>
    </row>
    <row r="25" spans="1:10" s="43" customFormat="1" ht="33" hidden="1" customHeight="1" x14ac:dyDescent="0.25">
      <c r="A25" s="361"/>
      <c r="B25" s="362"/>
      <c r="C25" s="363"/>
      <c r="D25" s="364"/>
      <c r="E25" s="365" t="s">
        <v>277</v>
      </c>
      <c r="F25" s="368"/>
      <c r="G25" s="371"/>
      <c r="H25" s="371"/>
      <c r="I25" s="359"/>
      <c r="J25" s="370"/>
    </row>
    <row r="26" spans="1:10" s="43" customFormat="1" ht="52.8" hidden="1" x14ac:dyDescent="0.25">
      <c r="A26" s="361"/>
      <c r="B26" s="362"/>
      <c r="C26" s="363"/>
      <c r="D26" s="364"/>
      <c r="E26" s="365" t="s">
        <v>376</v>
      </c>
      <c r="F26" s="368"/>
      <c r="G26" s="371"/>
      <c r="H26" s="371"/>
      <c r="I26" s="359"/>
      <c r="J26" s="370"/>
    </row>
    <row r="27" spans="1:10" s="43" customFormat="1" ht="39.6" hidden="1" x14ac:dyDescent="0.25">
      <c r="A27" s="361"/>
      <c r="B27" s="362"/>
      <c r="C27" s="363"/>
      <c r="D27" s="364"/>
      <c r="E27" s="365" t="s">
        <v>278</v>
      </c>
      <c r="F27" s="368"/>
      <c r="G27" s="371"/>
      <c r="H27" s="371"/>
      <c r="I27" s="359"/>
      <c r="J27" s="370"/>
    </row>
    <row r="28" spans="1:10" s="43" customFormat="1" ht="13.8" hidden="1" x14ac:dyDescent="0.25">
      <c r="A28" s="361"/>
      <c r="B28" s="362"/>
      <c r="C28" s="363"/>
      <c r="D28" s="364"/>
      <c r="E28" s="112"/>
      <c r="F28" s="381"/>
      <c r="G28" s="382"/>
      <c r="H28" s="382"/>
      <c r="I28" s="359"/>
      <c r="J28" s="370"/>
    </row>
    <row r="29" spans="1:10" s="43" customFormat="1" ht="13.8" hidden="1" x14ac:dyDescent="0.25">
      <c r="A29" s="361"/>
      <c r="B29" s="362"/>
      <c r="C29" s="363"/>
      <c r="D29" s="364"/>
      <c r="E29" s="112"/>
      <c r="F29" s="381"/>
      <c r="G29" s="382"/>
      <c r="H29" s="382"/>
      <c r="I29" s="359"/>
      <c r="J29" s="370"/>
    </row>
    <row r="30" spans="1:10" s="43" customFormat="1" ht="13.8" x14ac:dyDescent="0.3">
      <c r="A30" s="361"/>
      <c r="B30" s="362"/>
      <c r="C30" s="363"/>
      <c r="D30" s="364" t="s">
        <v>68</v>
      </c>
      <c r="E30" s="365"/>
      <c r="F30" s="365"/>
      <c r="G30" s="365"/>
      <c r="H30" s="365"/>
      <c r="I30" s="366">
        <f>I31+I32+I36+I37+I38</f>
        <v>0</v>
      </c>
      <c r="J30" s="367"/>
    </row>
    <row r="31" spans="1:10" s="43" customFormat="1" ht="67.5" hidden="1" customHeight="1" x14ac:dyDescent="0.3">
      <c r="A31" s="361"/>
      <c r="B31" s="362"/>
      <c r="C31" s="363"/>
      <c r="D31" s="364"/>
      <c r="E31" s="478" t="s">
        <v>513</v>
      </c>
      <c r="F31" s="365"/>
      <c r="G31" s="365"/>
      <c r="H31" s="365"/>
      <c r="I31" s="366"/>
      <c r="J31" s="367"/>
    </row>
    <row r="32" spans="1:10" s="43" customFormat="1" ht="69" customHeight="1" x14ac:dyDescent="0.3">
      <c r="A32" s="361"/>
      <c r="B32" s="362"/>
      <c r="C32" s="363"/>
      <c r="D32" s="364"/>
      <c r="E32" s="478" t="s">
        <v>533</v>
      </c>
      <c r="F32" s="365"/>
      <c r="G32" s="365"/>
      <c r="H32" s="365"/>
      <c r="I32" s="366"/>
      <c r="J32" s="367"/>
    </row>
    <row r="33" spans="1:10" s="43" customFormat="1" ht="40.200000000000003" hidden="1" x14ac:dyDescent="0.3">
      <c r="A33" s="361"/>
      <c r="B33" s="362"/>
      <c r="C33" s="363"/>
      <c r="D33" s="364"/>
      <c r="E33" s="365" t="s">
        <v>378</v>
      </c>
      <c r="F33" s="365"/>
      <c r="G33" s="365"/>
      <c r="H33" s="365"/>
      <c r="I33" s="369"/>
      <c r="J33" s="367"/>
    </row>
    <row r="34" spans="1:10" s="43" customFormat="1" ht="53.4" hidden="1" x14ac:dyDescent="0.3">
      <c r="A34" s="361"/>
      <c r="B34" s="362"/>
      <c r="C34" s="363"/>
      <c r="D34" s="364"/>
      <c r="E34" s="365" t="s">
        <v>379</v>
      </c>
      <c r="F34" s="365"/>
      <c r="G34" s="365"/>
      <c r="H34" s="365"/>
      <c r="I34" s="369"/>
      <c r="J34" s="367"/>
    </row>
    <row r="35" spans="1:10" s="43" customFormat="1" ht="27" hidden="1" x14ac:dyDescent="0.3">
      <c r="A35" s="361"/>
      <c r="B35" s="362"/>
      <c r="C35" s="363"/>
      <c r="D35" s="364"/>
      <c r="E35" s="365" t="s">
        <v>380</v>
      </c>
      <c r="F35" s="365"/>
      <c r="G35" s="365"/>
      <c r="H35" s="365"/>
      <c r="I35" s="369"/>
      <c r="J35" s="367"/>
    </row>
    <row r="36" spans="1:10" s="43" customFormat="1" ht="66.599999999999994" x14ac:dyDescent="0.3">
      <c r="A36" s="361"/>
      <c r="B36" s="362"/>
      <c r="C36" s="363"/>
      <c r="D36" s="364"/>
      <c r="E36" s="365" t="s">
        <v>534</v>
      </c>
      <c r="F36" s="365"/>
      <c r="G36" s="365"/>
      <c r="H36" s="365"/>
      <c r="I36" s="369"/>
      <c r="J36" s="367"/>
    </row>
    <row r="37" spans="1:10" s="43" customFormat="1" ht="79.8" hidden="1" x14ac:dyDescent="0.3">
      <c r="A37" s="361"/>
      <c r="B37" s="362"/>
      <c r="C37" s="363"/>
      <c r="D37" s="364"/>
      <c r="E37" s="365" t="s">
        <v>514</v>
      </c>
      <c r="F37" s="365"/>
      <c r="G37" s="365"/>
      <c r="H37" s="365"/>
      <c r="I37" s="369"/>
      <c r="J37" s="367"/>
    </row>
    <row r="38" spans="1:10" s="43" customFormat="1" ht="54" customHeight="1" x14ac:dyDescent="0.3">
      <c r="A38" s="361"/>
      <c r="B38" s="362"/>
      <c r="C38" s="363"/>
      <c r="D38" s="364"/>
      <c r="E38" s="365" t="s">
        <v>535</v>
      </c>
      <c r="F38" s="365"/>
      <c r="G38" s="365"/>
      <c r="H38" s="365"/>
      <c r="I38" s="369"/>
      <c r="J38" s="367"/>
    </row>
    <row r="39" spans="1:10" s="43" customFormat="1" ht="13.8" x14ac:dyDescent="0.25">
      <c r="A39" s="361"/>
      <c r="B39" s="362"/>
      <c r="C39" s="363"/>
      <c r="D39" s="364" t="s">
        <v>173</v>
      </c>
      <c r="E39" s="365"/>
      <c r="F39" s="368"/>
      <c r="G39" s="368"/>
      <c r="H39" s="368"/>
      <c r="I39" s="366">
        <f>SUM(I40:I46)</f>
        <v>0</v>
      </c>
      <c r="J39" s="383"/>
    </row>
    <row r="40" spans="1:10" s="43" customFormat="1" ht="51" customHeight="1" x14ac:dyDescent="0.25">
      <c r="A40" s="361"/>
      <c r="B40" s="362"/>
      <c r="C40" s="363"/>
      <c r="D40" s="364"/>
      <c r="E40" s="365" t="s">
        <v>538</v>
      </c>
      <c r="F40" s="368"/>
      <c r="G40" s="368"/>
      <c r="H40" s="368"/>
      <c r="I40" s="359"/>
      <c r="J40" s="383"/>
    </row>
    <row r="41" spans="1:10" s="43" customFormat="1" ht="57.75" customHeight="1" x14ac:dyDescent="0.25">
      <c r="A41" s="361"/>
      <c r="B41" s="362"/>
      <c r="C41" s="363"/>
      <c r="D41" s="364"/>
      <c r="E41" s="365" t="s">
        <v>537</v>
      </c>
      <c r="F41" s="368"/>
      <c r="G41" s="368"/>
      <c r="H41" s="368"/>
      <c r="I41" s="359"/>
      <c r="J41" s="383"/>
    </row>
    <row r="42" spans="1:10" s="43" customFormat="1" ht="54" hidden="1" customHeight="1" x14ac:dyDescent="0.25">
      <c r="A42" s="361"/>
      <c r="B42" s="362"/>
      <c r="C42" s="363"/>
      <c r="D42" s="364"/>
      <c r="E42" s="365" t="s">
        <v>515</v>
      </c>
      <c r="F42" s="368"/>
      <c r="G42" s="368"/>
      <c r="H42" s="368"/>
      <c r="I42" s="359"/>
      <c r="J42" s="383"/>
    </row>
    <row r="43" spans="1:10" s="43" customFormat="1" ht="59.25" hidden="1" customHeight="1" x14ac:dyDescent="0.25">
      <c r="A43" s="361"/>
      <c r="B43" s="362"/>
      <c r="C43" s="363"/>
      <c r="D43" s="364"/>
      <c r="E43" s="365" t="s">
        <v>516</v>
      </c>
      <c r="F43" s="368"/>
      <c r="G43" s="368"/>
      <c r="H43" s="368"/>
      <c r="I43" s="359"/>
      <c r="J43" s="383"/>
    </row>
    <row r="44" spans="1:10" s="43" customFormat="1" ht="54" customHeight="1" x14ac:dyDescent="0.25">
      <c r="A44" s="361"/>
      <c r="B44" s="362"/>
      <c r="C44" s="363"/>
      <c r="D44" s="364"/>
      <c r="E44" s="365" t="s">
        <v>536</v>
      </c>
      <c r="F44" s="368"/>
      <c r="G44" s="368"/>
      <c r="H44" s="368"/>
      <c r="I44" s="359"/>
      <c r="J44" s="383"/>
    </row>
    <row r="45" spans="1:10" s="43" customFormat="1" ht="52.5" customHeight="1" x14ac:dyDescent="0.25">
      <c r="A45" s="361"/>
      <c r="B45" s="362"/>
      <c r="C45" s="363"/>
      <c r="D45" s="364"/>
      <c r="E45" s="365" t="s">
        <v>532</v>
      </c>
      <c r="F45" s="368"/>
      <c r="G45" s="368"/>
      <c r="H45" s="368"/>
      <c r="I45" s="359"/>
      <c r="J45" s="383"/>
    </row>
    <row r="46" spans="1:10" s="43" customFormat="1" ht="54" customHeight="1" x14ac:dyDescent="0.25">
      <c r="A46" s="361"/>
      <c r="B46" s="362"/>
      <c r="C46" s="363"/>
      <c r="D46" s="364"/>
      <c r="E46" s="365" t="s">
        <v>539</v>
      </c>
      <c r="F46" s="368"/>
      <c r="G46" s="368"/>
      <c r="H46" s="368"/>
      <c r="I46" s="359"/>
      <c r="J46" s="383"/>
    </row>
    <row r="47" spans="1:10" s="43" customFormat="1" ht="13.8" hidden="1" x14ac:dyDescent="0.3">
      <c r="A47" s="361"/>
      <c r="B47" s="362"/>
      <c r="C47" s="363"/>
      <c r="D47" s="364" t="s">
        <v>37</v>
      </c>
      <c r="E47" s="365"/>
      <c r="F47" s="365"/>
      <c r="G47" s="365"/>
      <c r="H47" s="365"/>
      <c r="I47" s="366">
        <f>I48</f>
        <v>0</v>
      </c>
      <c r="J47" s="367"/>
    </row>
    <row r="48" spans="1:10" s="43" customFormat="1" ht="39.6" hidden="1" x14ac:dyDescent="0.25">
      <c r="A48" s="361"/>
      <c r="B48" s="362"/>
      <c r="C48" s="363"/>
      <c r="D48" s="364"/>
      <c r="E48" s="365" t="s">
        <v>243</v>
      </c>
      <c r="F48" s="368"/>
      <c r="G48" s="368"/>
      <c r="H48" s="368"/>
      <c r="I48" s="369"/>
      <c r="J48" s="370"/>
    </row>
    <row r="49" spans="1:12" s="43" customFormat="1" ht="13.8" hidden="1" x14ac:dyDescent="0.3">
      <c r="A49" s="361"/>
      <c r="B49" s="362"/>
      <c r="C49" s="363"/>
      <c r="D49" s="364" t="s">
        <v>104</v>
      </c>
      <c r="E49" s="365"/>
      <c r="F49" s="365"/>
      <c r="G49" s="365"/>
      <c r="H49" s="365"/>
      <c r="I49" s="366">
        <f>I50</f>
        <v>0</v>
      </c>
      <c r="J49" s="367"/>
    </row>
    <row r="50" spans="1:12" s="43" customFormat="1" ht="26.4" hidden="1" x14ac:dyDescent="0.25">
      <c r="A50" s="361"/>
      <c r="B50" s="362"/>
      <c r="C50" s="363"/>
      <c r="D50" s="364"/>
      <c r="E50" s="365" t="s">
        <v>105</v>
      </c>
      <c r="F50" s="368"/>
      <c r="G50" s="365"/>
      <c r="H50" s="365"/>
      <c r="I50" s="369"/>
      <c r="J50" s="370"/>
    </row>
    <row r="51" spans="1:12" s="43" customFormat="1" ht="39.6" hidden="1" x14ac:dyDescent="0.25">
      <c r="A51" s="357" t="s">
        <v>120</v>
      </c>
      <c r="B51" s="90">
        <v>7330</v>
      </c>
      <c r="C51" s="109" t="s">
        <v>100</v>
      </c>
      <c r="D51" s="112" t="s">
        <v>103</v>
      </c>
      <c r="E51" s="384"/>
      <c r="F51" s="365"/>
      <c r="G51" s="365"/>
      <c r="H51" s="365"/>
      <c r="I51" s="359"/>
      <c r="J51" s="385"/>
    </row>
    <row r="52" spans="1:12" s="43" customFormat="1" ht="13.8" hidden="1" x14ac:dyDescent="0.3">
      <c r="A52" s="361"/>
      <c r="B52" s="386"/>
      <c r="C52" s="387"/>
      <c r="D52" s="364" t="s">
        <v>67</v>
      </c>
      <c r="E52" s="365"/>
      <c r="F52" s="365"/>
      <c r="G52" s="365"/>
      <c r="H52" s="365"/>
      <c r="I52" s="366">
        <f>SUM(I53:I53)</f>
        <v>0</v>
      </c>
      <c r="J52" s="367"/>
      <c r="L52" s="388"/>
    </row>
    <row r="53" spans="1:12" s="43" customFormat="1" ht="52.8" hidden="1" x14ac:dyDescent="0.25">
      <c r="A53" s="361"/>
      <c r="B53" s="386"/>
      <c r="C53" s="363"/>
      <c r="D53" s="364"/>
      <c r="E53" s="365" t="s">
        <v>242</v>
      </c>
      <c r="F53" s="368"/>
      <c r="G53" s="368"/>
      <c r="H53" s="368"/>
      <c r="I53" s="369"/>
      <c r="J53" s="370"/>
    </row>
    <row r="54" spans="1:12" s="43" customFormat="1" ht="36" hidden="1" x14ac:dyDescent="0.25">
      <c r="A54" s="357" t="s">
        <v>348</v>
      </c>
      <c r="B54" s="90">
        <v>7363</v>
      </c>
      <c r="C54" s="109" t="s">
        <v>59</v>
      </c>
      <c r="D54" s="71" t="s">
        <v>347</v>
      </c>
      <c r="E54" s="358"/>
      <c r="F54" s="358"/>
      <c r="G54" s="358"/>
      <c r="H54" s="358"/>
      <c r="I54" s="136"/>
      <c r="J54" s="389"/>
    </row>
    <row r="55" spans="1:12" s="43" customFormat="1" ht="52.8" hidden="1" x14ac:dyDescent="0.25">
      <c r="A55" s="357"/>
      <c r="B55" s="90"/>
      <c r="C55" s="109"/>
      <c r="D55" s="71"/>
      <c r="E55" s="358" t="s">
        <v>350</v>
      </c>
      <c r="F55" s="358"/>
      <c r="G55" s="358"/>
      <c r="H55" s="358"/>
      <c r="I55" s="136"/>
      <c r="J55" s="389"/>
    </row>
    <row r="56" spans="1:12" s="43" customFormat="1" ht="52.8" hidden="1" x14ac:dyDescent="0.25">
      <c r="A56" s="390"/>
      <c r="B56" s="391"/>
      <c r="C56" s="392"/>
      <c r="D56" s="393"/>
      <c r="E56" s="394" t="s">
        <v>349</v>
      </c>
      <c r="F56" s="394"/>
      <c r="G56" s="394"/>
      <c r="H56" s="394"/>
      <c r="I56" s="76"/>
      <c r="J56" s="395"/>
    </row>
    <row r="57" spans="1:12" s="43" customFormat="1" ht="26.4" hidden="1" x14ac:dyDescent="0.25">
      <c r="A57" s="357" t="s">
        <v>322</v>
      </c>
      <c r="B57" s="90">
        <v>7390</v>
      </c>
      <c r="C57" s="109" t="s">
        <v>59</v>
      </c>
      <c r="D57" s="112" t="s">
        <v>323</v>
      </c>
      <c r="E57" s="358"/>
      <c r="F57" s="358"/>
      <c r="G57" s="358"/>
      <c r="H57" s="358"/>
      <c r="I57" s="136"/>
      <c r="J57" s="389"/>
    </row>
    <row r="58" spans="1:12" s="43" customFormat="1" ht="66" hidden="1" x14ac:dyDescent="0.25">
      <c r="A58" s="357"/>
      <c r="B58" s="90"/>
      <c r="C58" s="109"/>
      <c r="D58" s="364" t="s">
        <v>67</v>
      </c>
      <c r="E58" s="112" t="s">
        <v>324</v>
      </c>
      <c r="F58" s="358"/>
      <c r="G58" s="358"/>
      <c r="H58" s="358"/>
      <c r="I58" s="359"/>
      <c r="J58" s="389"/>
    </row>
    <row r="59" spans="1:12" s="43" customFormat="1" ht="66" hidden="1" x14ac:dyDescent="0.25">
      <c r="A59" s="357"/>
      <c r="B59" s="90"/>
      <c r="C59" s="109"/>
      <c r="D59" s="364"/>
      <c r="E59" s="112" t="s">
        <v>498</v>
      </c>
      <c r="F59" s="358"/>
      <c r="G59" s="358"/>
      <c r="H59" s="358"/>
      <c r="I59" s="359"/>
      <c r="J59" s="389"/>
    </row>
    <row r="60" spans="1:12" ht="26.4" x14ac:dyDescent="0.25">
      <c r="A60" s="396" t="s">
        <v>191</v>
      </c>
      <c r="B60" s="126"/>
      <c r="C60" s="127"/>
      <c r="D60" s="397" t="s">
        <v>193</v>
      </c>
      <c r="E60" s="398"/>
      <c r="F60" s="398"/>
      <c r="G60" s="398"/>
      <c r="H60" s="398"/>
      <c r="I60" s="129">
        <f>I61</f>
        <v>0</v>
      </c>
      <c r="J60" s="399"/>
    </row>
    <row r="61" spans="1:12" ht="26.4" x14ac:dyDescent="0.25">
      <c r="A61" s="396" t="s">
        <v>192</v>
      </c>
      <c r="B61" s="126"/>
      <c r="C61" s="127"/>
      <c r="D61" s="397" t="s">
        <v>193</v>
      </c>
      <c r="E61" s="398"/>
      <c r="F61" s="398"/>
      <c r="G61" s="398"/>
      <c r="H61" s="398"/>
      <c r="I61" s="129">
        <f>I69+I67+I68+I70+I62+I63+I64</f>
        <v>0</v>
      </c>
      <c r="J61" s="399"/>
    </row>
    <row r="62" spans="1:12" ht="77.25" hidden="1" customHeight="1" x14ac:dyDescent="0.25">
      <c r="A62" s="89" t="s">
        <v>194</v>
      </c>
      <c r="B62" s="109" t="s">
        <v>76</v>
      </c>
      <c r="C62" s="79" t="s">
        <v>53</v>
      </c>
      <c r="D62" s="400" t="s">
        <v>89</v>
      </c>
      <c r="E62" s="400" t="s">
        <v>391</v>
      </c>
      <c r="F62" s="401"/>
      <c r="G62" s="401"/>
      <c r="H62" s="398"/>
      <c r="I62" s="136"/>
      <c r="J62" s="399"/>
    </row>
    <row r="63" spans="1:12" ht="63.75" hidden="1" customHeight="1" x14ac:dyDescent="0.25">
      <c r="A63" s="98" t="s">
        <v>255</v>
      </c>
      <c r="B63" s="99">
        <v>1021</v>
      </c>
      <c r="C63" s="135" t="s">
        <v>195</v>
      </c>
      <c r="D63" s="95" t="s">
        <v>256</v>
      </c>
      <c r="E63" s="400" t="s">
        <v>392</v>
      </c>
      <c r="F63" s="401"/>
      <c r="G63" s="401"/>
      <c r="H63" s="398"/>
      <c r="I63" s="136"/>
      <c r="J63" s="399"/>
    </row>
    <row r="64" spans="1:12" ht="25.5" customHeight="1" x14ac:dyDescent="0.25">
      <c r="A64" s="357" t="s">
        <v>232</v>
      </c>
      <c r="B64" s="109" t="s">
        <v>287</v>
      </c>
      <c r="C64" s="109" t="s">
        <v>100</v>
      </c>
      <c r="D64" s="291" t="s">
        <v>109</v>
      </c>
      <c r="E64" s="400"/>
      <c r="F64" s="401"/>
      <c r="G64" s="401"/>
      <c r="H64" s="398"/>
      <c r="I64" s="83">
        <f>I65+I66</f>
        <v>0</v>
      </c>
      <c r="J64" s="399"/>
    </row>
    <row r="65" spans="1:10" ht="51.75" customHeight="1" x14ac:dyDescent="0.25">
      <c r="A65" s="398"/>
      <c r="B65" s="398"/>
      <c r="C65" s="398"/>
      <c r="E65" s="402" t="s">
        <v>528</v>
      </c>
      <c r="F65" s="402"/>
      <c r="G65" s="402"/>
      <c r="H65" s="402"/>
      <c r="I65" s="403"/>
      <c r="J65" s="404"/>
    </row>
    <row r="66" spans="1:10" ht="67.5" customHeight="1" x14ac:dyDescent="0.25">
      <c r="A66" s="109"/>
      <c r="B66" s="109"/>
      <c r="C66" s="109"/>
      <c r="D66" s="482"/>
      <c r="E66" s="402" t="s">
        <v>529</v>
      </c>
      <c r="F66" s="402"/>
      <c r="G66" s="402"/>
      <c r="H66" s="402"/>
      <c r="I66" s="403"/>
      <c r="J66" s="404"/>
    </row>
    <row r="67" spans="1:10" ht="79.5" customHeight="1" thickBot="1" x14ac:dyDescent="0.3">
      <c r="A67" s="390" t="s">
        <v>296</v>
      </c>
      <c r="B67" s="392" t="s">
        <v>298</v>
      </c>
      <c r="C67" s="392" t="s">
        <v>100</v>
      </c>
      <c r="D67" s="481" t="s">
        <v>297</v>
      </c>
      <c r="E67" s="169" t="s">
        <v>527</v>
      </c>
      <c r="F67" s="402"/>
      <c r="G67" s="402"/>
      <c r="H67" s="402"/>
      <c r="I67" s="403"/>
      <c r="J67" s="404"/>
    </row>
    <row r="68" spans="1:10" ht="13.8" hidden="1" x14ac:dyDescent="0.25">
      <c r="A68" s="357" t="s">
        <v>233</v>
      </c>
      <c r="B68" s="109" t="s">
        <v>315</v>
      </c>
      <c r="C68" s="109" t="s">
        <v>100</v>
      </c>
      <c r="D68" s="405" t="s">
        <v>230</v>
      </c>
      <c r="E68" s="402"/>
      <c r="F68" s="402"/>
      <c r="G68" s="402"/>
      <c r="H68" s="402"/>
      <c r="I68" s="403"/>
      <c r="J68" s="404"/>
    </row>
    <row r="69" spans="1:10" ht="26.4" hidden="1" x14ac:dyDescent="0.25">
      <c r="A69" s="357" t="s">
        <v>245</v>
      </c>
      <c r="B69" s="109" t="s">
        <v>246</v>
      </c>
      <c r="C69" s="109" t="s">
        <v>100</v>
      </c>
      <c r="D69" s="289" t="s">
        <v>247</v>
      </c>
      <c r="E69" s="402"/>
      <c r="F69" s="402"/>
      <c r="G69" s="402"/>
      <c r="H69" s="402"/>
      <c r="I69" s="403"/>
      <c r="J69" s="404"/>
    </row>
    <row r="70" spans="1:10" ht="66" hidden="1" x14ac:dyDescent="0.25">
      <c r="A70" s="406" t="s">
        <v>354</v>
      </c>
      <c r="B70" s="407" t="s">
        <v>346</v>
      </c>
      <c r="C70" s="407" t="s">
        <v>59</v>
      </c>
      <c r="D70" s="71" t="s">
        <v>347</v>
      </c>
      <c r="E70" s="365" t="s">
        <v>353</v>
      </c>
      <c r="F70" s="358"/>
      <c r="G70" s="358"/>
      <c r="H70" s="358"/>
      <c r="I70" s="136"/>
      <c r="J70" s="408"/>
    </row>
    <row r="71" spans="1:10" ht="26.4" hidden="1" x14ac:dyDescent="0.25">
      <c r="A71" s="409">
        <v>3700000</v>
      </c>
      <c r="B71" s="99"/>
      <c r="C71" s="135"/>
      <c r="D71" s="410" t="s">
        <v>231</v>
      </c>
      <c r="E71" s="402"/>
      <c r="F71" s="402"/>
      <c r="G71" s="402"/>
      <c r="H71" s="402"/>
      <c r="I71" s="411">
        <f>I72</f>
        <v>0</v>
      </c>
      <c r="J71" s="404"/>
    </row>
    <row r="72" spans="1:10" ht="26.4" hidden="1" x14ac:dyDescent="0.25">
      <c r="A72" s="409">
        <v>3710000</v>
      </c>
      <c r="B72" s="99"/>
      <c r="C72" s="135"/>
      <c r="D72" s="410" t="s">
        <v>231</v>
      </c>
      <c r="E72" s="402"/>
      <c r="F72" s="402"/>
      <c r="G72" s="402"/>
      <c r="H72" s="402"/>
      <c r="I72" s="411">
        <f>I73</f>
        <v>0</v>
      </c>
      <c r="J72" s="404"/>
    </row>
    <row r="73" spans="1:10" ht="36.6" hidden="1" thickBot="1" x14ac:dyDescent="0.3">
      <c r="A73" s="412">
        <v>3710160</v>
      </c>
      <c r="B73" s="413" t="s">
        <v>234</v>
      </c>
      <c r="C73" s="413" t="s">
        <v>52</v>
      </c>
      <c r="D73" s="414" t="s">
        <v>235</v>
      </c>
      <c r="E73" s="415"/>
      <c r="F73" s="415"/>
      <c r="G73" s="415"/>
      <c r="H73" s="415"/>
      <c r="I73" s="416"/>
      <c r="J73" s="417"/>
    </row>
    <row r="74" spans="1:10" ht="16.2" thickBot="1" x14ac:dyDescent="0.35">
      <c r="A74" s="758" t="s">
        <v>244</v>
      </c>
      <c r="B74" s="759"/>
      <c r="C74" s="759"/>
      <c r="D74" s="759"/>
      <c r="E74" s="759"/>
      <c r="F74" s="759"/>
      <c r="G74" s="759"/>
      <c r="H74" s="759"/>
      <c r="I74" s="418">
        <f>I60+I15+I71</f>
        <v>0</v>
      </c>
      <c r="J74" s="419"/>
    </row>
    <row r="75" spans="1:10" ht="15.6" x14ac:dyDescent="0.3">
      <c r="A75" s="420"/>
      <c r="B75" s="420"/>
      <c r="C75" s="420"/>
      <c r="D75" s="420"/>
      <c r="E75" s="420"/>
      <c r="F75" s="420"/>
      <c r="G75" s="420"/>
      <c r="H75" s="420"/>
      <c r="I75" s="421"/>
      <c r="J75" s="156"/>
    </row>
    <row r="76" spans="1:10" ht="15.6" x14ac:dyDescent="0.3">
      <c r="A76" s="420"/>
      <c r="B76" s="420"/>
      <c r="C76" s="420"/>
      <c r="D76" s="420"/>
      <c r="E76" s="420"/>
      <c r="F76" s="420"/>
      <c r="G76" s="420"/>
      <c r="H76" s="420"/>
      <c r="I76" s="421"/>
      <c r="J76" s="156"/>
    </row>
    <row r="78" spans="1:10" s="30" customFormat="1" ht="18" x14ac:dyDescent="0.35">
      <c r="A78" s="30" t="s">
        <v>433</v>
      </c>
      <c r="I78" s="288"/>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7"/>
  <sheetViews>
    <sheetView workbookViewId="0"/>
  </sheetViews>
  <sheetFormatPr defaultColWidth="9.109375" defaultRowHeight="13.2" x14ac:dyDescent="0.25"/>
  <cols>
    <col min="1" max="1" width="5" style="1" customWidth="1"/>
    <col min="2" max="2" width="11.5546875" style="1" customWidth="1"/>
    <col min="3" max="3" width="11.33203125" style="1" customWidth="1"/>
    <col min="4" max="4" width="14" style="1" customWidth="1"/>
    <col min="5" max="5" width="33.6640625" style="1" customWidth="1"/>
    <col min="6" max="6" width="35.109375" style="1" customWidth="1"/>
    <col min="7" max="7" width="13" style="1" customWidth="1"/>
    <col min="8" max="8" width="14.5546875" style="43" customWidth="1"/>
    <col min="9" max="9" width="16.109375" style="1" customWidth="1"/>
    <col min="10" max="10" width="15.5546875" style="1" customWidth="1"/>
    <col min="11" max="11" width="15.44140625" style="1" customWidth="1"/>
    <col min="12" max="12" width="9.109375" style="1"/>
    <col min="13" max="13" width="17" style="1" customWidth="1"/>
    <col min="14" max="16384" width="9.109375" style="1"/>
  </cols>
  <sheetData>
    <row r="1" spans="2:13" ht="15.6" x14ac:dyDescent="0.3">
      <c r="I1" s="696" t="s">
        <v>495</v>
      </c>
      <c r="J1" s="696"/>
      <c r="K1" s="696"/>
    </row>
    <row r="2" spans="2:13" ht="18.75" customHeight="1" x14ac:dyDescent="0.3">
      <c r="C2" s="3"/>
      <c r="H2" s="695" t="str">
        <f>додаток1!D2</f>
        <v xml:space="preserve"> до рішення Здолбунівської міської ради</v>
      </c>
      <c r="I2" s="695"/>
      <c r="J2" s="695"/>
      <c r="K2" s="695"/>
    </row>
    <row r="3" spans="2:13" ht="33.75" customHeight="1" x14ac:dyDescent="0.3">
      <c r="C3" s="3"/>
      <c r="F3" s="44"/>
      <c r="H3" s="695" t="str">
        <f>додаток1!D3</f>
        <v>"Про зміни до бюджету Здолбунівської міської територіальної громади на 2024 рік"</v>
      </c>
      <c r="I3" s="695"/>
      <c r="J3" s="695"/>
      <c r="K3" s="695"/>
    </row>
    <row r="4" spans="2:13" ht="15.6" x14ac:dyDescent="0.3">
      <c r="C4" s="3"/>
      <c r="H4" s="696" t="str">
        <f>додаток1!D4</f>
        <v>від 01 березня 2024 року № 2050</v>
      </c>
      <c r="I4" s="696"/>
      <c r="J4" s="696"/>
      <c r="K4" s="696"/>
    </row>
    <row r="5" spans="2:13" x14ac:dyDescent="0.25">
      <c r="C5" s="3"/>
      <c r="I5" s="44"/>
      <c r="J5" s="44"/>
      <c r="K5" s="44"/>
    </row>
    <row r="6" spans="2:13" ht="17.399999999999999" x14ac:dyDescent="0.25">
      <c r="C6" s="772" t="s">
        <v>388</v>
      </c>
      <c r="D6" s="772"/>
      <c r="E6" s="772"/>
      <c r="F6" s="772"/>
      <c r="G6" s="772"/>
      <c r="H6" s="772"/>
      <c r="I6" s="772"/>
      <c r="J6" s="772"/>
      <c r="K6" s="772"/>
    </row>
    <row r="7" spans="2:13" ht="17.399999999999999" x14ac:dyDescent="0.3">
      <c r="C7" s="722" t="s">
        <v>390</v>
      </c>
      <c r="D7" s="722"/>
      <c r="E7" s="722"/>
      <c r="F7" s="722"/>
      <c r="G7" s="722"/>
      <c r="H7" s="722"/>
      <c r="I7" s="722"/>
      <c r="J7" s="722"/>
      <c r="K7" s="722"/>
    </row>
    <row r="8" spans="2:13" ht="17.399999999999999" x14ac:dyDescent="0.3">
      <c r="C8" s="722" t="s">
        <v>522</v>
      </c>
      <c r="D8" s="722"/>
      <c r="E8" s="722"/>
      <c r="F8" s="722"/>
      <c r="G8" s="722"/>
      <c r="H8" s="722"/>
      <c r="I8" s="722"/>
      <c r="J8" s="722"/>
      <c r="K8" s="722"/>
    </row>
    <row r="9" spans="2:13" s="46" customFormat="1" ht="10.199999999999999" x14ac:dyDescent="0.2">
      <c r="B9" s="45">
        <v>1755900000</v>
      </c>
      <c r="D9" s="47"/>
      <c r="E9" s="47"/>
      <c r="F9" s="47"/>
      <c r="G9" s="47"/>
      <c r="H9" s="48"/>
      <c r="I9" s="47"/>
      <c r="J9" s="47"/>
    </row>
    <row r="10" spans="2:13" s="46" customFormat="1" ht="10.199999999999999" x14ac:dyDescent="0.2">
      <c r="B10" s="46" t="s">
        <v>156</v>
      </c>
      <c r="D10" s="49"/>
      <c r="E10" s="49"/>
      <c r="F10" s="49"/>
      <c r="G10" s="49"/>
      <c r="H10" s="50"/>
      <c r="I10" s="49"/>
      <c r="J10" s="49"/>
    </row>
    <row r="11" spans="2:13" ht="13.8" thickBot="1" x14ac:dyDescent="0.3">
      <c r="J11" s="1" t="s">
        <v>20</v>
      </c>
    </row>
    <row r="12" spans="2:13" ht="89.25" customHeight="1" x14ac:dyDescent="0.25">
      <c r="B12" s="761" t="s">
        <v>163</v>
      </c>
      <c r="C12" s="763" t="s">
        <v>158</v>
      </c>
      <c r="D12" s="765" t="s">
        <v>146</v>
      </c>
      <c r="E12" s="763" t="s">
        <v>164</v>
      </c>
      <c r="F12" s="767" t="s">
        <v>165</v>
      </c>
      <c r="G12" s="765" t="s">
        <v>166</v>
      </c>
      <c r="H12" s="770" t="s">
        <v>136</v>
      </c>
      <c r="I12" s="767" t="s">
        <v>16</v>
      </c>
      <c r="J12" s="767" t="s">
        <v>5</v>
      </c>
      <c r="K12" s="769"/>
    </row>
    <row r="13" spans="2:13" ht="60" customHeight="1" thickBot="1" x14ac:dyDescent="0.3">
      <c r="B13" s="762"/>
      <c r="C13" s="764"/>
      <c r="D13" s="766"/>
      <c r="E13" s="764"/>
      <c r="F13" s="768"/>
      <c r="G13" s="766"/>
      <c r="H13" s="771"/>
      <c r="I13" s="768"/>
      <c r="J13" s="52" t="s">
        <v>137</v>
      </c>
      <c r="K13" s="53" t="s">
        <v>138</v>
      </c>
    </row>
    <row r="14" spans="2:13" ht="15" customHeight="1" thickBot="1" x14ac:dyDescent="0.3">
      <c r="B14" s="54">
        <v>1</v>
      </c>
      <c r="C14" s="55">
        <v>2</v>
      </c>
      <c r="D14" s="56">
        <v>3</v>
      </c>
      <c r="E14" s="55">
        <v>4</v>
      </c>
      <c r="F14" s="57">
        <v>5</v>
      </c>
      <c r="G14" s="56">
        <v>6</v>
      </c>
      <c r="H14" s="58">
        <v>7</v>
      </c>
      <c r="I14" s="57">
        <v>8</v>
      </c>
      <c r="J14" s="57">
        <v>9</v>
      </c>
      <c r="K14" s="59">
        <v>10</v>
      </c>
    </row>
    <row r="15" spans="2:13" ht="15.75" customHeight="1" x14ac:dyDescent="0.25">
      <c r="B15" s="60" t="s">
        <v>190</v>
      </c>
      <c r="C15" s="61"/>
      <c r="D15" s="62"/>
      <c r="E15" s="63" t="s">
        <v>51</v>
      </c>
      <c r="F15" s="64"/>
      <c r="G15" s="64"/>
      <c r="H15" s="65">
        <f>SUM(H16:H57)</f>
        <v>5539922.7800000003</v>
      </c>
      <c r="I15" s="65">
        <f>SUM(I16:I57)</f>
        <v>2945922.7800000003</v>
      </c>
      <c r="J15" s="65">
        <f>SUM(J16:J57)</f>
        <v>2594000</v>
      </c>
      <c r="K15" s="66">
        <f>SUM(K16:K57)</f>
        <v>2594000</v>
      </c>
      <c r="M15" s="67"/>
    </row>
    <row r="16" spans="2:13" ht="79.5" hidden="1" customHeight="1" x14ac:dyDescent="0.25">
      <c r="B16" s="68" t="s">
        <v>112</v>
      </c>
      <c r="C16" s="69" t="s">
        <v>87</v>
      </c>
      <c r="D16" s="70" t="s">
        <v>52</v>
      </c>
      <c r="E16" s="71" t="s">
        <v>88</v>
      </c>
      <c r="F16" s="72" t="s">
        <v>360</v>
      </c>
      <c r="G16" s="73" t="s">
        <v>382</v>
      </c>
      <c r="H16" s="74">
        <f>J16</f>
        <v>0</v>
      </c>
      <c r="I16" s="75"/>
      <c r="J16" s="76">
        <f>K16</f>
        <v>0</v>
      </c>
      <c r="K16" s="77"/>
      <c r="M16" s="67"/>
    </row>
    <row r="17" spans="2:13" ht="44.25" hidden="1" customHeight="1" x14ac:dyDescent="0.25">
      <c r="B17" s="78" t="s">
        <v>113</v>
      </c>
      <c r="C17" s="79" t="s">
        <v>79</v>
      </c>
      <c r="D17" s="79" t="s">
        <v>61</v>
      </c>
      <c r="E17" s="80" t="s">
        <v>102</v>
      </c>
      <c r="F17" s="81" t="s">
        <v>446</v>
      </c>
      <c r="G17" s="82" t="s">
        <v>425</v>
      </c>
      <c r="H17" s="83">
        <f>I17+J17</f>
        <v>0</v>
      </c>
      <c r="I17" s="84">
        <f>додаток_2!E18</f>
        <v>0</v>
      </c>
      <c r="J17" s="85"/>
      <c r="K17" s="86"/>
    </row>
    <row r="18" spans="2:13" ht="56.25" hidden="1" customHeight="1" x14ac:dyDescent="0.25">
      <c r="B18" s="78" t="s">
        <v>114</v>
      </c>
      <c r="C18" s="87">
        <v>3033</v>
      </c>
      <c r="D18" s="79" t="s">
        <v>74</v>
      </c>
      <c r="E18" s="80" t="str">
        <f>додаток_2!D19</f>
        <v>Компенсаційні виплати на пільговий проїзд автомобільним транспортом окремим категоріям громадян</v>
      </c>
      <c r="F18" s="72" t="s">
        <v>430</v>
      </c>
      <c r="G18" s="73" t="s">
        <v>425</v>
      </c>
      <c r="H18" s="83">
        <f>I18+J18</f>
        <v>0</v>
      </c>
      <c r="I18" s="84">
        <f>додаток_2!E19</f>
        <v>0</v>
      </c>
      <c r="J18" s="84"/>
      <c r="K18" s="86"/>
    </row>
    <row r="19" spans="2:13" ht="79.2" hidden="1" x14ac:dyDescent="0.25">
      <c r="B19" s="89" t="s">
        <v>285</v>
      </c>
      <c r="C19" s="90">
        <v>3035</v>
      </c>
      <c r="D19" s="91" t="s">
        <v>74</v>
      </c>
      <c r="E19" s="71" t="s">
        <v>286</v>
      </c>
      <c r="F19" s="72" t="s">
        <v>357</v>
      </c>
      <c r="G19" s="73" t="s">
        <v>382</v>
      </c>
      <c r="H19" s="83">
        <f>I19+J19</f>
        <v>0</v>
      </c>
      <c r="I19" s="84">
        <f>додаток_2!E20</f>
        <v>0</v>
      </c>
      <c r="J19" s="84"/>
      <c r="K19" s="86"/>
      <c r="M19" s="67"/>
    </row>
    <row r="20" spans="2:13" ht="88.5" hidden="1" customHeight="1" x14ac:dyDescent="0.25">
      <c r="B20" s="92" t="s">
        <v>422</v>
      </c>
      <c r="C20" s="93">
        <v>3160</v>
      </c>
      <c r="D20" s="94" t="s">
        <v>76</v>
      </c>
      <c r="E20" s="95" t="s">
        <v>421</v>
      </c>
      <c r="F20" s="96" t="s">
        <v>430</v>
      </c>
      <c r="G20" s="97" t="s">
        <v>425</v>
      </c>
      <c r="H20" s="83">
        <f>I20+J20</f>
        <v>0</v>
      </c>
      <c r="I20" s="84">
        <f>додаток_2!E21</f>
        <v>0</v>
      </c>
      <c r="J20" s="84"/>
      <c r="K20" s="86"/>
    </row>
    <row r="21" spans="2:13" ht="79.2" hidden="1" x14ac:dyDescent="0.25">
      <c r="B21" s="98" t="s">
        <v>288</v>
      </c>
      <c r="C21" s="99">
        <v>3140</v>
      </c>
      <c r="D21" s="100" t="s">
        <v>218</v>
      </c>
      <c r="E21" s="95" t="s">
        <v>289</v>
      </c>
      <c r="F21" s="72" t="s">
        <v>358</v>
      </c>
      <c r="G21" s="73" t="s">
        <v>382</v>
      </c>
      <c r="H21" s="83">
        <f>I21</f>
        <v>0</v>
      </c>
      <c r="I21" s="84">
        <f>додаток_2!E23</f>
        <v>0</v>
      </c>
      <c r="J21" s="84"/>
      <c r="K21" s="86"/>
    </row>
    <row r="22" spans="2:13" ht="66" hidden="1" customHeight="1" x14ac:dyDescent="0.25">
      <c r="B22" s="78" t="s">
        <v>440</v>
      </c>
      <c r="C22" s="79" t="s">
        <v>445</v>
      </c>
      <c r="D22" s="79" t="s">
        <v>438</v>
      </c>
      <c r="E22" s="95" t="s">
        <v>439</v>
      </c>
      <c r="F22" s="81" t="s">
        <v>431</v>
      </c>
      <c r="G22" s="82" t="s">
        <v>425</v>
      </c>
      <c r="H22" s="83">
        <f>J22</f>
        <v>0</v>
      </c>
      <c r="I22" s="84">
        <f>додаток_2!E24</f>
        <v>0</v>
      </c>
      <c r="J22" s="84">
        <f>K22</f>
        <v>0</v>
      </c>
      <c r="K22" s="86"/>
    </row>
    <row r="23" spans="2:13" ht="54" customHeight="1" x14ac:dyDescent="0.25">
      <c r="B23" s="78" t="s">
        <v>153</v>
      </c>
      <c r="C23" s="79" t="s">
        <v>130</v>
      </c>
      <c r="D23" s="79" t="s">
        <v>54</v>
      </c>
      <c r="E23" s="110" t="s">
        <v>131</v>
      </c>
      <c r="F23" s="96" t="s">
        <v>549</v>
      </c>
      <c r="G23" s="81" t="s">
        <v>525</v>
      </c>
      <c r="H23" s="83">
        <f>I23+J23</f>
        <v>2000000</v>
      </c>
      <c r="I23" s="84">
        <v>2000000</v>
      </c>
      <c r="J23" s="84"/>
      <c r="K23" s="86"/>
    </row>
    <row r="24" spans="2:13" ht="118.8" hidden="1" x14ac:dyDescent="0.25">
      <c r="B24" s="78" t="s">
        <v>153</v>
      </c>
      <c r="C24" s="79" t="s">
        <v>130</v>
      </c>
      <c r="D24" s="79" t="s">
        <v>54</v>
      </c>
      <c r="E24" s="71" t="s">
        <v>131</v>
      </c>
      <c r="F24" s="72" t="s">
        <v>381</v>
      </c>
      <c r="G24" s="81" t="s">
        <v>525</v>
      </c>
      <c r="H24" s="83">
        <f>I24+J24</f>
        <v>0</v>
      </c>
      <c r="I24" s="84"/>
      <c r="J24" s="84"/>
      <c r="K24" s="86"/>
    </row>
    <row r="25" spans="2:13" ht="52.8" hidden="1" x14ac:dyDescent="0.25">
      <c r="B25" s="78" t="s">
        <v>154</v>
      </c>
      <c r="C25" s="79" t="s">
        <v>132</v>
      </c>
      <c r="D25" s="79" t="s">
        <v>57</v>
      </c>
      <c r="E25" s="101" t="str">
        <f>додаток_2!D88</f>
        <v>Інші заходи в галузі культури і мистецтва</v>
      </c>
      <c r="F25" s="72" t="s">
        <v>494</v>
      </c>
      <c r="G25" s="81" t="s">
        <v>525</v>
      </c>
      <c r="H25" s="83">
        <f>I25+J25</f>
        <v>0</v>
      </c>
      <c r="I25" s="84">
        <f>додаток_2!E26</f>
        <v>0</v>
      </c>
      <c r="J25" s="84"/>
      <c r="K25" s="86"/>
    </row>
    <row r="26" spans="2:13" ht="52.8" hidden="1" x14ac:dyDescent="0.25">
      <c r="B26" s="78" t="s">
        <v>419</v>
      </c>
      <c r="C26" s="79" t="s">
        <v>110</v>
      </c>
      <c r="D26" s="79" t="s">
        <v>58</v>
      </c>
      <c r="E26" s="71" t="s">
        <v>111</v>
      </c>
      <c r="F26" s="72" t="s">
        <v>420</v>
      </c>
      <c r="G26" s="81" t="s">
        <v>525</v>
      </c>
      <c r="H26" s="83">
        <f>I26+J26</f>
        <v>0</v>
      </c>
      <c r="I26" s="84">
        <f>додаток_2!E27</f>
        <v>0</v>
      </c>
      <c r="J26" s="84"/>
      <c r="K26" s="86"/>
    </row>
    <row r="27" spans="2:13" ht="52.8" hidden="1" x14ac:dyDescent="0.25">
      <c r="B27" s="78" t="s">
        <v>115</v>
      </c>
      <c r="C27" s="79" t="s">
        <v>92</v>
      </c>
      <c r="D27" s="79" t="s">
        <v>55</v>
      </c>
      <c r="E27" s="71" t="s">
        <v>93</v>
      </c>
      <c r="F27" s="72" t="s">
        <v>359</v>
      </c>
      <c r="G27" s="81" t="s">
        <v>525</v>
      </c>
      <c r="H27" s="83">
        <f>I27+J27</f>
        <v>0</v>
      </c>
      <c r="I27" s="84"/>
      <c r="J27" s="84">
        <f>K27</f>
        <v>0</v>
      </c>
      <c r="K27" s="86">
        <f>додаток_2!J28</f>
        <v>0</v>
      </c>
    </row>
    <row r="28" spans="2:13" ht="51" customHeight="1" x14ac:dyDescent="0.25">
      <c r="B28" s="102" t="s">
        <v>167</v>
      </c>
      <c r="C28" s="103" t="s">
        <v>168</v>
      </c>
      <c r="D28" s="103" t="s">
        <v>55</v>
      </c>
      <c r="E28" s="104" t="s">
        <v>169</v>
      </c>
      <c r="F28" s="105" t="s">
        <v>550</v>
      </c>
      <c r="G28" s="81" t="s">
        <v>525</v>
      </c>
      <c r="H28" s="106">
        <f>I28</f>
        <v>567922.78</v>
      </c>
      <c r="I28" s="107">
        <f>додаток_2!E29</f>
        <v>567922.78</v>
      </c>
      <c r="J28" s="107"/>
      <c r="K28" s="108"/>
      <c r="M28" s="67"/>
    </row>
    <row r="29" spans="2:13" ht="60" hidden="1" x14ac:dyDescent="0.25">
      <c r="B29" s="89" t="s">
        <v>237</v>
      </c>
      <c r="C29" s="109" t="s">
        <v>238</v>
      </c>
      <c r="D29" s="91" t="s">
        <v>55</v>
      </c>
      <c r="E29" s="110" t="s">
        <v>239</v>
      </c>
      <c r="F29" s="111" t="s">
        <v>426</v>
      </c>
      <c r="G29" s="82" t="s">
        <v>425</v>
      </c>
      <c r="H29" s="83">
        <f>I29</f>
        <v>0</v>
      </c>
      <c r="I29" s="84">
        <f>додаток_2!E30</f>
        <v>0</v>
      </c>
      <c r="J29" s="84"/>
      <c r="K29" s="86"/>
    </row>
    <row r="30" spans="2:13" ht="39.6" hidden="1" x14ac:dyDescent="0.25">
      <c r="B30" s="78" t="s">
        <v>170</v>
      </c>
      <c r="C30" s="109" t="s">
        <v>171</v>
      </c>
      <c r="D30" s="79" t="s">
        <v>55</v>
      </c>
      <c r="E30" s="112" t="s">
        <v>172</v>
      </c>
      <c r="F30" s="113" t="s">
        <v>427</v>
      </c>
      <c r="G30" s="97" t="s">
        <v>425</v>
      </c>
      <c r="H30" s="83">
        <f>J30</f>
        <v>0</v>
      </c>
      <c r="I30" s="84"/>
      <c r="J30" s="84">
        <f>додаток_2!J31</f>
        <v>0</v>
      </c>
      <c r="K30" s="86">
        <f>J30</f>
        <v>0</v>
      </c>
    </row>
    <row r="31" spans="2:13" ht="75.75" hidden="1" customHeight="1" x14ac:dyDescent="0.25">
      <c r="B31" s="78" t="s">
        <v>464</v>
      </c>
      <c r="C31" s="109" t="s">
        <v>463</v>
      </c>
      <c r="D31" s="79" t="s">
        <v>55</v>
      </c>
      <c r="E31" s="110" t="str">
        <f>додаток_2!D32</f>
        <v>Інша діяльність, пов'язана з експлуатацією об'єктів житлово-комунального господарства</v>
      </c>
      <c r="F31" s="115" t="s">
        <v>469</v>
      </c>
      <c r="G31" s="97" t="s">
        <v>425</v>
      </c>
      <c r="H31" s="83">
        <f>I31</f>
        <v>0</v>
      </c>
      <c r="I31" s="84"/>
      <c r="J31" s="84"/>
      <c r="K31" s="86"/>
    </row>
    <row r="32" spans="2:13" ht="64.5" hidden="1" customHeight="1" x14ac:dyDescent="0.25">
      <c r="B32" s="78" t="s">
        <v>464</v>
      </c>
      <c r="C32" s="109" t="s">
        <v>463</v>
      </c>
      <c r="D32" s="79" t="s">
        <v>55</v>
      </c>
      <c r="E32" s="110" t="str">
        <f>додаток_2!D32</f>
        <v>Інша діяльність, пов'язана з експлуатацією об'єктів житлово-комунального господарства</v>
      </c>
      <c r="F32" s="81" t="s">
        <v>483</v>
      </c>
      <c r="G32" s="97" t="s">
        <v>484</v>
      </c>
      <c r="H32" s="83">
        <f>I32+J32</f>
        <v>0</v>
      </c>
      <c r="I32" s="84"/>
      <c r="J32" s="84"/>
      <c r="K32" s="86"/>
    </row>
    <row r="33" spans="2:11" ht="44.25" hidden="1" customHeight="1" x14ac:dyDescent="0.25">
      <c r="B33" s="78" t="s">
        <v>116</v>
      </c>
      <c r="C33" s="79" t="s">
        <v>94</v>
      </c>
      <c r="D33" s="79" t="s">
        <v>55</v>
      </c>
      <c r="E33" s="116" t="s">
        <v>95</v>
      </c>
      <c r="F33" s="81" t="s">
        <v>449</v>
      </c>
      <c r="G33" s="97" t="s">
        <v>425</v>
      </c>
      <c r="H33" s="83">
        <f>I33+J33</f>
        <v>0</v>
      </c>
      <c r="I33" s="84">
        <f>додаток_2!E34</f>
        <v>0</v>
      </c>
      <c r="J33" s="84">
        <f>додаток_2!J34</f>
        <v>0</v>
      </c>
      <c r="K33" s="86">
        <f>J33</f>
        <v>0</v>
      </c>
    </row>
    <row r="34" spans="2:11" ht="103.5" hidden="1" customHeight="1" x14ac:dyDescent="0.25">
      <c r="B34" s="68" t="s">
        <v>394</v>
      </c>
      <c r="C34" s="69" t="s">
        <v>395</v>
      </c>
      <c r="D34" s="70" t="s">
        <v>396</v>
      </c>
      <c r="E34" s="116" t="s">
        <v>397</v>
      </c>
      <c r="F34" s="81" t="s">
        <v>457</v>
      </c>
      <c r="G34" s="82" t="s">
        <v>458</v>
      </c>
      <c r="H34" s="83">
        <f>I34+J34</f>
        <v>0</v>
      </c>
      <c r="I34" s="84"/>
      <c r="J34" s="84"/>
      <c r="K34" s="86"/>
    </row>
    <row r="35" spans="2:11" ht="45" hidden="1" customHeight="1" x14ac:dyDescent="0.25">
      <c r="B35" s="78" t="s">
        <v>443</v>
      </c>
      <c r="C35" s="87">
        <v>7110</v>
      </c>
      <c r="D35" s="79" t="s">
        <v>60</v>
      </c>
      <c r="E35" s="14" t="s">
        <v>444</v>
      </c>
      <c r="F35" s="81" t="s">
        <v>447</v>
      </c>
      <c r="G35" s="97" t="s">
        <v>448</v>
      </c>
      <c r="H35" s="83">
        <f>J35+I35</f>
        <v>0</v>
      </c>
      <c r="I35" s="84">
        <f>додаток_2!E36</f>
        <v>0</v>
      </c>
      <c r="J35" s="84"/>
      <c r="K35" s="86"/>
    </row>
    <row r="36" spans="2:11" ht="45" hidden="1" customHeight="1" x14ac:dyDescent="0.25">
      <c r="B36" s="78" t="s">
        <v>117</v>
      </c>
      <c r="C36" s="87">
        <v>7130</v>
      </c>
      <c r="D36" s="79" t="s">
        <v>60</v>
      </c>
      <c r="E36" s="116" t="s">
        <v>77</v>
      </c>
      <c r="F36" s="81" t="s">
        <v>455</v>
      </c>
      <c r="G36" s="97" t="s">
        <v>425</v>
      </c>
      <c r="H36" s="83">
        <f>I36+J36</f>
        <v>0</v>
      </c>
      <c r="I36" s="84">
        <f>додаток_2!E37</f>
        <v>0</v>
      </c>
      <c r="J36" s="84">
        <f>додаток_2!J37</f>
        <v>0</v>
      </c>
      <c r="K36" s="86"/>
    </row>
    <row r="37" spans="2:11" ht="52.8" hidden="1" x14ac:dyDescent="0.25">
      <c r="B37" s="78" t="s">
        <v>118</v>
      </c>
      <c r="C37" s="87">
        <v>7310</v>
      </c>
      <c r="D37" s="79" t="s">
        <v>100</v>
      </c>
      <c r="E37" s="116" t="s">
        <v>108</v>
      </c>
      <c r="F37" s="81" t="s">
        <v>524</v>
      </c>
      <c r="G37" s="97" t="s">
        <v>525</v>
      </c>
      <c r="H37" s="83">
        <f t="shared" ref="H37:H43" si="0">I37+J37</f>
        <v>0</v>
      </c>
      <c r="I37" s="84"/>
      <c r="J37" s="84">
        <f>додаток_2!J38</f>
        <v>0</v>
      </c>
      <c r="K37" s="86">
        <f>J37</f>
        <v>0</v>
      </c>
    </row>
    <row r="38" spans="2:11" ht="52.8" hidden="1" x14ac:dyDescent="0.25">
      <c r="B38" s="78" t="s">
        <v>119</v>
      </c>
      <c r="C38" s="87">
        <v>7321</v>
      </c>
      <c r="D38" s="79" t="s">
        <v>100</v>
      </c>
      <c r="E38" s="291" t="s">
        <v>109</v>
      </c>
      <c r="F38" s="81" t="s">
        <v>271</v>
      </c>
      <c r="G38" s="117" t="s">
        <v>382</v>
      </c>
      <c r="H38" s="83">
        <f t="shared" si="0"/>
        <v>0</v>
      </c>
      <c r="I38" s="84"/>
      <c r="J38" s="84"/>
      <c r="K38" s="86">
        <f t="shared" ref="K38:K43" si="1">J38</f>
        <v>0</v>
      </c>
    </row>
    <row r="39" spans="2:11" ht="52.8" hidden="1" x14ac:dyDescent="0.25">
      <c r="B39" s="78" t="s">
        <v>120</v>
      </c>
      <c r="C39" s="87">
        <v>7330</v>
      </c>
      <c r="D39" s="79" t="s">
        <v>100</v>
      </c>
      <c r="E39" s="291" t="s">
        <v>103</v>
      </c>
      <c r="F39" s="81" t="s">
        <v>423</v>
      </c>
      <c r="G39" s="97" t="s">
        <v>425</v>
      </c>
      <c r="H39" s="83">
        <f t="shared" si="0"/>
        <v>0</v>
      </c>
      <c r="I39" s="84"/>
      <c r="J39" s="84">
        <f>додаток_2!J39</f>
        <v>0</v>
      </c>
      <c r="K39" s="86">
        <f>J39</f>
        <v>0</v>
      </c>
    </row>
    <row r="40" spans="2:11" ht="39.6" hidden="1" x14ac:dyDescent="0.25">
      <c r="B40" s="78" t="s">
        <v>121</v>
      </c>
      <c r="C40" s="87">
        <v>7350</v>
      </c>
      <c r="D40" s="79" t="s">
        <v>100</v>
      </c>
      <c r="E40" s="291" t="s">
        <v>99</v>
      </c>
      <c r="F40" s="81" t="s">
        <v>361</v>
      </c>
      <c r="G40" s="117" t="s">
        <v>382</v>
      </c>
      <c r="H40" s="83">
        <f t="shared" si="0"/>
        <v>0</v>
      </c>
      <c r="I40" s="84"/>
      <c r="J40" s="84">
        <f>додаток_2!J40</f>
        <v>0</v>
      </c>
      <c r="K40" s="86">
        <f t="shared" si="1"/>
        <v>0</v>
      </c>
    </row>
    <row r="41" spans="2:11" ht="52.8" hidden="1" x14ac:dyDescent="0.25">
      <c r="B41" s="78" t="s">
        <v>348</v>
      </c>
      <c r="C41" s="87">
        <v>7363</v>
      </c>
      <c r="D41" s="79" t="s">
        <v>59</v>
      </c>
      <c r="E41" s="291" t="s">
        <v>347</v>
      </c>
      <c r="F41" s="81" t="s">
        <v>271</v>
      </c>
      <c r="G41" s="117" t="s">
        <v>382</v>
      </c>
      <c r="H41" s="83">
        <f t="shared" si="0"/>
        <v>0</v>
      </c>
      <c r="I41" s="84"/>
      <c r="J41" s="84">
        <f>K41</f>
        <v>0</v>
      </c>
      <c r="K41" s="86">
        <f>додаток_2!O41</f>
        <v>0</v>
      </c>
    </row>
    <row r="42" spans="2:11" ht="51.75" hidden="1" customHeight="1" x14ac:dyDescent="0.25">
      <c r="B42" s="78" t="s">
        <v>322</v>
      </c>
      <c r="C42" s="87">
        <v>7390</v>
      </c>
      <c r="D42" s="79" t="s">
        <v>59</v>
      </c>
      <c r="E42" s="291" t="str">
        <f>додаток_2!D42</f>
        <v>Розвиток мережі центрів надання адміністративних послуг</v>
      </c>
      <c r="F42" s="81" t="s">
        <v>423</v>
      </c>
      <c r="G42" s="97" t="s">
        <v>425</v>
      </c>
      <c r="H42" s="83">
        <f t="shared" si="0"/>
        <v>0</v>
      </c>
      <c r="I42" s="84"/>
      <c r="J42" s="84">
        <f>K42</f>
        <v>0</v>
      </c>
      <c r="K42" s="86"/>
    </row>
    <row r="43" spans="2:11" ht="39.6" hidden="1" x14ac:dyDescent="0.25">
      <c r="B43" s="78" t="s">
        <v>122</v>
      </c>
      <c r="C43" s="87">
        <v>7461</v>
      </c>
      <c r="D43" s="79" t="s">
        <v>97</v>
      </c>
      <c r="E43" s="291" t="s">
        <v>98</v>
      </c>
      <c r="F43" s="81" t="s">
        <v>437</v>
      </c>
      <c r="G43" s="97" t="s">
        <v>425</v>
      </c>
      <c r="H43" s="83">
        <f t="shared" si="0"/>
        <v>0</v>
      </c>
      <c r="I43" s="84">
        <f>додаток_2!F43</f>
        <v>0</v>
      </c>
      <c r="J43" s="84">
        <f>додаток_2!J43</f>
        <v>0</v>
      </c>
      <c r="K43" s="86">
        <f t="shared" si="1"/>
        <v>0</v>
      </c>
    </row>
    <row r="44" spans="2:11" ht="39.6" hidden="1" x14ac:dyDescent="0.25">
      <c r="B44" s="102" t="s">
        <v>123</v>
      </c>
      <c r="C44" s="118">
        <v>7650</v>
      </c>
      <c r="D44" s="103" t="s">
        <v>59</v>
      </c>
      <c r="E44" s="434" t="s">
        <v>101</v>
      </c>
      <c r="F44" s="120" t="str">
        <f>F35</f>
        <v>Програма розвитку овочівництва в Здолбунівській міській територіальній громаді на період 2023-2024 роки</v>
      </c>
      <c r="G44" s="121" t="s">
        <v>382</v>
      </c>
      <c r="H44" s="106">
        <f>I44</f>
        <v>0</v>
      </c>
      <c r="I44" s="107"/>
      <c r="J44" s="107"/>
      <c r="K44" s="108"/>
    </row>
    <row r="45" spans="2:11" ht="52.8" hidden="1" x14ac:dyDescent="0.25">
      <c r="B45" s="78" t="s">
        <v>124</v>
      </c>
      <c r="C45" s="87">
        <v>7670</v>
      </c>
      <c r="D45" s="79" t="s">
        <v>59</v>
      </c>
      <c r="E45" s="291" t="s">
        <v>78</v>
      </c>
      <c r="F45" s="81" t="s">
        <v>423</v>
      </c>
      <c r="G45" s="97" t="s">
        <v>425</v>
      </c>
      <c r="H45" s="83">
        <f>I45+J45</f>
        <v>0</v>
      </c>
      <c r="I45" s="84"/>
      <c r="J45" s="84"/>
      <c r="K45" s="86"/>
    </row>
    <row r="46" spans="2:11" ht="52.8" hidden="1" x14ac:dyDescent="0.25">
      <c r="B46" s="102" t="s">
        <v>128</v>
      </c>
      <c r="C46" s="118">
        <v>7693</v>
      </c>
      <c r="D46" s="103" t="s">
        <v>59</v>
      </c>
      <c r="E46" s="119" t="s">
        <v>127</v>
      </c>
      <c r="F46" s="120" t="s">
        <v>272</v>
      </c>
      <c r="G46" s="121" t="s">
        <v>363</v>
      </c>
      <c r="H46" s="106">
        <f>J46</f>
        <v>0</v>
      </c>
      <c r="I46" s="107"/>
      <c r="J46" s="107">
        <f>додаток_2!J48</f>
        <v>0</v>
      </c>
      <c r="K46" s="108">
        <f>J46</f>
        <v>0</v>
      </c>
    </row>
    <row r="47" spans="2:11" ht="79.2" hidden="1" x14ac:dyDescent="0.25">
      <c r="B47" s="78" t="s">
        <v>128</v>
      </c>
      <c r="C47" s="87">
        <v>7693</v>
      </c>
      <c r="D47" s="79" t="s">
        <v>59</v>
      </c>
      <c r="E47" s="116" t="s">
        <v>127</v>
      </c>
      <c r="F47" s="81" t="s">
        <v>402</v>
      </c>
      <c r="G47" s="117" t="s">
        <v>382</v>
      </c>
      <c r="H47" s="83">
        <f>J47+I47</f>
        <v>0</v>
      </c>
      <c r="I47" s="84">
        <f>додаток_2!F48</f>
        <v>0</v>
      </c>
      <c r="J47" s="84"/>
      <c r="K47" s="86">
        <f>J47</f>
        <v>0</v>
      </c>
    </row>
    <row r="48" spans="2:11" ht="79.2" hidden="1" x14ac:dyDescent="0.25">
      <c r="B48" s="68" t="s">
        <v>399</v>
      </c>
      <c r="C48" s="122">
        <v>8110</v>
      </c>
      <c r="D48" s="70" t="s">
        <v>401</v>
      </c>
      <c r="E48" s="116" t="s">
        <v>400</v>
      </c>
      <c r="F48" s="81" t="s">
        <v>517</v>
      </c>
      <c r="G48" s="82" t="s">
        <v>518</v>
      </c>
      <c r="H48" s="83">
        <f t="shared" ref="H48:H57" si="2">I48+J48</f>
        <v>0</v>
      </c>
      <c r="I48" s="84">
        <f>додаток_2!E49</f>
        <v>0</v>
      </c>
      <c r="J48" s="84">
        <f>K48</f>
        <v>0</v>
      </c>
      <c r="K48" s="86"/>
    </row>
    <row r="49" spans="2:13" ht="52.8" hidden="1" x14ac:dyDescent="0.25">
      <c r="B49" s="68" t="s">
        <v>415</v>
      </c>
      <c r="C49" s="122">
        <v>8220</v>
      </c>
      <c r="D49" s="70" t="s">
        <v>292</v>
      </c>
      <c r="E49" s="116" t="s">
        <v>416</v>
      </c>
      <c r="F49" s="81" t="s">
        <v>417</v>
      </c>
      <c r="G49" s="123" t="s">
        <v>418</v>
      </c>
      <c r="H49" s="83">
        <f>I49+J49</f>
        <v>0</v>
      </c>
      <c r="I49" s="84"/>
      <c r="J49" s="84">
        <f>K49</f>
        <v>0</v>
      </c>
      <c r="K49" s="86"/>
    </row>
    <row r="50" spans="2:13" ht="45" hidden="1" customHeight="1" x14ac:dyDescent="0.25">
      <c r="B50" s="89" t="s">
        <v>291</v>
      </c>
      <c r="C50" s="90">
        <v>8230</v>
      </c>
      <c r="D50" s="91" t="s">
        <v>292</v>
      </c>
      <c r="E50" s="71" t="s">
        <v>293</v>
      </c>
      <c r="F50" s="72" t="s">
        <v>405</v>
      </c>
      <c r="G50" s="73" t="s">
        <v>409</v>
      </c>
      <c r="H50" s="83">
        <f t="shared" si="2"/>
        <v>0</v>
      </c>
      <c r="I50" s="84">
        <v>0</v>
      </c>
      <c r="J50" s="84">
        <f>додаток_2!O51</f>
        <v>0</v>
      </c>
      <c r="K50" s="86">
        <f>J50</f>
        <v>0</v>
      </c>
    </row>
    <row r="51" spans="2:13" ht="43.5" hidden="1" customHeight="1" x14ac:dyDescent="0.25">
      <c r="B51" s="89" t="s">
        <v>291</v>
      </c>
      <c r="C51" s="90">
        <v>8230</v>
      </c>
      <c r="D51" s="91" t="s">
        <v>292</v>
      </c>
      <c r="E51" s="71" t="s">
        <v>293</v>
      </c>
      <c r="F51" s="72" t="s">
        <v>413</v>
      </c>
      <c r="G51" s="73" t="s">
        <v>382</v>
      </c>
      <c r="H51" s="83">
        <f t="shared" si="2"/>
        <v>0</v>
      </c>
      <c r="I51" s="84"/>
      <c r="J51" s="84"/>
      <c r="K51" s="86"/>
    </row>
    <row r="52" spans="2:13" ht="52.8" x14ac:dyDescent="0.25">
      <c r="B52" s="89" t="s">
        <v>410</v>
      </c>
      <c r="C52" s="90">
        <v>8240</v>
      </c>
      <c r="D52" s="91" t="s">
        <v>292</v>
      </c>
      <c r="E52" s="110" t="s">
        <v>411</v>
      </c>
      <c r="F52" s="72" t="s">
        <v>405</v>
      </c>
      <c r="G52" s="81" t="s">
        <v>409</v>
      </c>
      <c r="H52" s="83">
        <f>I52+J52</f>
        <v>572000</v>
      </c>
      <c r="I52" s="84">
        <f>додаток_2!E52</f>
        <v>48000</v>
      </c>
      <c r="J52" s="84">
        <f>додаток_2!O52</f>
        <v>524000</v>
      </c>
      <c r="K52" s="86">
        <f>J52</f>
        <v>524000</v>
      </c>
    </row>
    <row r="53" spans="2:13" ht="52.8" hidden="1" x14ac:dyDescent="0.25">
      <c r="B53" s="124" t="s">
        <v>126</v>
      </c>
      <c r="C53" s="87">
        <v>8340</v>
      </c>
      <c r="D53" s="79" t="s">
        <v>106</v>
      </c>
      <c r="E53" s="71" t="s">
        <v>107</v>
      </c>
      <c r="F53" s="72" t="s">
        <v>456</v>
      </c>
      <c r="G53" s="81" t="s">
        <v>425</v>
      </c>
      <c r="H53" s="83">
        <f t="shared" si="2"/>
        <v>0</v>
      </c>
      <c r="I53" s="84"/>
      <c r="J53" s="84">
        <f>додаток_2!J53</f>
        <v>0</v>
      </c>
      <c r="K53" s="86"/>
    </row>
    <row r="54" spans="2:13" ht="52.8" hidden="1" x14ac:dyDescent="0.25">
      <c r="B54" s="124" t="s">
        <v>155</v>
      </c>
      <c r="C54" s="87">
        <v>9740</v>
      </c>
      <c r="D54" s="79" t="s">
        <v>79</v>
      </c>
      <c r="E54" s="114" t="s">
        <v>134</v>
      </c>
      <c r="F54" s="96" t="s">
        <v>428</v>
      </c>
      <c r="G54" s="81" t="s">
        <v>425</v>
      </c>
      <c r="H54" s="83">
        <f t="shared" si="2"/>
        <v>0</v>
      </c>
      <c r="I54" s="84"/>
      <c r="J54" s="84">
        <f>додаток_2!J56</f>
        <v>0</v>
      </c>
      <c r="K54" s="86"/>
    </row>
    <row r="55" spans="2:13" ht="52.8" hidden="1" x14ac:dyDescent="0.25">
      <c r="B55" s="124" t="s">
        <v>281</v>
      </c>
      <c r="C55" s="87">
        <v>9770</v>
      </c>
      <c r="D55" s="79" t="s">
        <v>79</v>
      </c>
      <c r="E55" s="88" t="s">
        <v>249</v>
      </c>
      <c r="F55" s="72"/>
      <c r="G55" s="81" t="s">
        <v>364</v>
      </c>
      <c r="H55" s="83">
        <f t="shared" si="2"/>
        <v>0</v>
      </c>
      <c r="I55" s="84">
        <v>0</v>
      </c>
      <c r="J55" s="84">
        <v>0</v>
      </c>
      <c r="K55" s="86"/>
    </row>
    <row r="56" spans="2:13" ht="66" hidden="1" x14ac:dyDescent="0.25">
      <c r="B56" s="124" t="s">
        <v>281</v>
      </c>
      <c r="C56" s="87">
        <v>9770</v>
      </c>
      <c r="D56" s="79" t="s">
        <v>79</v>
      </c>
      <c r="E56" s="101" t="s">
        <v>249</v>
      </c>
      <c r="F56" s="72"/>
      <c r="G56" s="81" t="s">
        <v>414</v>
      </c>
      <c r="H56" s="83">
        <f>I56+J56</f>
        <v>0</v>
      </c>
      <c r="I56" s="84">
        <v>0</v>
      </c>
      <c r="J56" s="84"/>
      <c r="K56" s="86"/>
    </row>
    <row r="57" spans="2:13" ht="52.8" x14ac:dyDescent="0.25">
      <c r="B57" s="89" t="s">
        <v>283</v>
      </c>
      <c r="C57" s="90">
        <v>9800</v>
      </c>
      <c r="D57" s="79" t="s">
        <v>79</v>
      </c>
      <c r="E57" s="291" t="s">
        <v>284</v>
      </c>
      <c r="F57" s="72" t="s">
        <v>434</v>
      </c>
      <c r="G57" s="81" t="s">
        <v>435</v>
      </c>
      <c r="H57" s="83">
        <f t="shared" si="2"/>
        <v>2400000</v>
      </c>
      <c r="I57" s="84">
        <f>додаток_2!E58</f>
        <v>330000</v>
      </c>
      <c r="J57" s="84">
        <f>K57</f>
        <v>2070000</v>
      </c>
      <c r="K57" s="86">
        <f>додаток_2!J58</f>
        <v>2070000</v>
      </c>
    </row>
    <row r="58" spans="2:13" ht="31.5" customHeight="1" x14ac:dyDescent="0.25">
      <c r="B58" s="125" t="s">
        <v>192</v>
      </c>
      <c r="C58" s="126"/>
      <c r="D58" s="127"/>
      <c r="E58" s="128" t="s">
        <v>193</v>
      </c>
      <c r="F58" s="96"/>
      <c r="G58" s="73"/>
      <c r="H58" s="449">
        <f>SUM(H59:H90)</f>
        <v>969943</v>
      </c>
      <c r="I58" s="449">
        <f>SUM(I59:I90)</f>
        <v>969943</v>
      </c>
      <c r="J58" s="449">
        <f>SUM(J59:J90)</f>
        <v>0</v>
      </c>
      <c r="K58" s="450">
        <f>SUM(K59:K90)</f>
        <v>0</v>
      </c>
      <c r="M58" s="67"/>
    </row>
    <row r="59" spans="2:13" ht="66" hidden="1" x14ac:dyDescent="0.25">
      <c r="B59" s="68" t="s">
        <v>194</v>
      </c>
      <c r="C59" s="69" t="s">
        <v>76</v>
      </c>
      <c r="D59" s="130" t="s">
        <v>53</v>
      </c>
      <c r="E59" s="71" t="s">
        <v>89</v>
      </c>
      <c r="F59" s="81" t="s">
        <v>483</v>
      </c>
      <c r="G59" s="97" t="s">
        <v>425</v>
      </c>
      <c r="H59" s="83">
        <f>I59+J59</f>
        <v>0</v>
      </c>
      <c r="I59" s="131"/>
      <c r="J59" s="84">
        <f t="shared" ref="J59:J64" si="3">K59</f>
        <v>0</v>
      </c>
      <c r="K59" s="86"/>
      <c r="M59" s="67"/>
    </row>
    <row r="60" spans="2:13" ht="52.8" hidden="1" x14ac:dyDescent="0.25">
      <c r="B60" s="68" t="s">
        <v>194</v>
      </c>
      <c r="C60" s="69" t="s">
        <v>76</v>
      </c>
      <c r="D60" s="130" t="s">
        <v>53</v>
      </c>
      <c r="E60" s="110" t="s">
        <v>89</v>
      </c>
      <c r="F60" s="81" t="s">
        <v>453</v>
      </c>
      <c r="G60" s="97" t="s">
        <v>454</v>
      </c>
      <c r="H60" s="83">
        <f>J60</f>
        <v>0</v>
      </c>
      <c r="I60" s="84"/>
      <c r="J60" s="84">
        <f t="shared" si="3"/>
        <v>0</v>
      </c>
      <c r="K60" s="86"/>
      <c r="M60" s="67"/>
    </row>
    <row r="61" spans="2:13" ht="52.8" hidden="1" x14ac:dyDescent="0.25">
      <c r="B61" s="68" t="s">
        <v>194</v>
      </c>
      <c r="C61" s="69" t="s">
        <v>76</v>
      </c>
      <c r="D61" s="130" t="s">
        <v>53</v>
      </c>
      <c r="E61" s="110" t="s">
        <v>89</v>
      </c>
      <c r="F61" s="81" t="s">
        <v>526</v>
      </c>
      <c r="G61" s="97" t="s">
        <v>525</v>
      </c>
      <c r="H61" s="83">
        <f>J61</f>
        <v>0</v>
      </c>
      <c r="I61" s="84"/>
      <c r="J61" s="84">
        <f t="shared" si="3"/>
        <v>0</v>
      </c>
      <c r="K61" s="86"/>
      <c r="M61" s="67"/>
    </row>
    <row r="62" spans="2:13" ht="52.8" hidden="1" x14ac:dyDescent="0.25">
      <c r="B62" s="483" t="s">
        <v>255</v>
      </c>
      <c r="C62" s="484">
        <v>1021</v>
      </c>
      <c r="D62" s="485" t="s">
        <v>195</v>
      </c>
      <c r="E62" s="132" t="s">
        <v>256</v>
      </c>
      <c r="F62" s="81" t="s">
        <v>492</v>
      </c>
      <c r="G62" s="97" t="s">
        <v>493</v>
      </c>
      <c r="H62" s="83">
        <f>I62+J62</f>
        <v>0</v>
      </c>
      <c r="I62" s="84"/>
      <c r="J62" s="84">
        <f t="shared" si="3"/>
        <v>0</v>
      </c>
      <c r="K62" s="86"/>
      <c r="M62" s="67"/>
    </row>
    <row r="63" spans="2:13" ht="52.8" hidden="1" x14ac:dyDescent="0.25">
      <c r="B63" s="483" t="s">
        <v>255</v>
      </c>
      <c r="C63" s="484">
        <v>1021</v>
      </c>
      <c r="D63" s="485" t="s">
        <v>195</v>
      </c>
      <c r="E63" s="132" t="s">
        <v>256</v>
      </c>
      <c r="F63" s="81" t="s">
        <v>526</v>
      </c>
      <c r="G63" s="97" t="s">
        <v>525</v>
      </c>
      <c r="H63" s="83">
        <f>I63+J63</f>
        <v>0</v>
      </c>
      <c r="I63" s="84"/>
      <c r="J63" s="84">
        <f t="shared" si="3"/>
        <v>0</v>
      </c>
      <c r="K63" s="86"/>
    </row>
    <row r="64" spans="2:13" ht="52.8" hidden="1" x14ac:dyDescent="0.25">
      <c r="B64" s="483" t="s">
        <v>255</v>
      </c>
      <c r="C64" s="484">
        <v>1021</v>
      </c>
      <c r="D64" s="485" t="s">
        <v>195</v>
      </c>
      <c r="E64" s="132" t="s">
        <v>256</v>
      </c>
      <c r="F64" s="81" t="s">
        <v>453</v>
      </c>
      <c r="G64" s="97" t="s">
        <v>454</v>
      </c>
      <c r="H64" s="83">
        <f>J64</f>
        <v>0</v>
      </c>
      <c r="I64" s="84"/>
      <c r="J64" s="84">
        <f t="shared" si="3"/>
        <v>0</v>
      </c>
      <c r="K64" s="86"/>
    </row>
    <row r="65" spans="2:11" ht="39.6" hidden="1" x14ac:dyDescent="0.25">
      <c r="B65" s="483" t="s">
        <v>255</v>
      </c>
      <c r="C65" s="484">
        <v>1021</v>
      </c>
      <c r="D65" s="485" t="s">
        <v>195</v>
      </c>
      <c r="E65" s="132" t="s">
        <v>256</v>
      </c>
      <c r="F65" s="81" t="s">
        <v>511</v>
      </c>
      <c r="G65" s="97" t="s">
        <v>425</v>
      </c>
      <c r="H65" s="83">
        <f>I65</f>
        <v>0</v>
      </c>
      <c r="I65" s="84"/>
      <c r="J65" s="84"/>
      <c r="K65" s="86"/>
    </row>
    <row r="66" spans="2:11" ht="105.6" hidden="1" x14ac:dyDescent="0.25">
      <c r="B66" s="483" t="s">
        <v>255</v>
      </c>
      <c r="C66" s="484">
        <v>1021</v>
      </c>
      <c r="D66" s="485" t="s">
        <v>195</v>
      </c>
      <c r="E66" s="132" t="s">
        <v>256</v>
      </c>
      <c r="F66" s="81" t="s">
        <v>491</v>
      </c>
      <c r="G66" s="97" t="s">
        <v>490</v>
      </c>
      <c r="H66" s="83">
        <f>I66</f>
        <v>0</v>
      </c>
      <c r="I66" s="84"/>
      <c r="J66" s="84"/>
      <c r="K66" s="86"/>
    </row>
    <row r="67" spans="2:11" ht="42.75" hidden="1" customHeight="1" x14ac:dyDescent="0.25">
      <c r="B67" s="483" t="s">
        <v>255</v>
      </c>
      <c r="C67" s="484">
        <v>1021</v>
      </c>
      <c r="D67" s="485" t="s">
        <v>195</v>
      </c>
      <c r="E67" s="132" t="s">
        <v>256</v>
      </c>
      <c r="F67" s="81" t="s">
        <v>481</v>
      </c>
      <c r="G67" s="97" t="s">
        <v>482</v>
      </c>
      <c r="H67" s="83"/>
      <c r="I67" s="84"/>
      <c r="J67" s="84"/>
      <c r="K67" s="86"/>
    </row>
    <row r="68" spans="2:11" ht="52.8" hidden="1" x14ac:dyDescent="0.25">
      <c r="B68" s="486" t="s">
        <v>259</v>
      </c>
      <c r="C68" s="487">
        <v>1070</v>
      </c>
      <c r="D68" s="485" t="s">
        <v>196</v>
      </c>
      <c r="E68" s="132" t="s">
        <v>197</v>
      </c>
      <c r="F68" s="81" t="s">
        <v>423</v>
      </c>
      <c r="G68" s="97" t="s">
        <v>425</v>
      </c>
      <c r="H68" s="83">
        <f>I68+J68</f>
        <v>0</v>
      </c>
      <c r="I68" s="84"/>
      <c r="J68" s="133"/>
      <c r="K68" s="134"/>
    </row>
    <row r="69" spans="2:11" ht="79.2" hidden="1" x14ac:dyDescent="0.25">
      <c r="B69" s="486" t="s">
        <v>313</v>
      </c>
      <c r="C69" s="487">
        <v>1142</v>
      </c>
      <c r="D69" s="485" t="s">
        <v>198</v>
      </c>
      <c r="E69" s="451" t="s">
        <v>314</v>
      </c>
      <c r="F69" s="81" t="s">
        <v>497</v>
      </c>
      <c r="G69" s="97" t="s">
        <v>425</v>
      </c>
      <c r="H69" s="83">
        <f>I69</f>
        <v>0</v>
      </c>
      <c r="I69" s="84"/>
      <c r="J69" s="133"/>
      <c r="K69" s="134"/>
    </row>
    <row r="70" spans="2:11" ht="39.6" hidden="1" x14ac:dyDescent="0.25">
      <c r="B70" s="486" t="s">
        <v>313</v>
      </c>
      <c r="C70" s="487">
        <v>1142</v>
      </c>
      <c r="D70" s="485" t="s">
        <v>198</v>
      </c>
      <c r="E70" s="451" t="s">
        <v>314</v>
      </c>
      <c r="F70" s="81" t="s">
        <v>499</v>
      </c>
      <c r="G70" s="97" t="s">
        <v>425</v>
      </c>
      <c r="H70" s="83">
        <f>I70</f>
        <v>0</v>
      </c>
      <c r="I70" s="84"/>
      <c r="J70" s="133"/>
      <c r="K70" s="134"/>
    </row>
    <row r="71" spans="2:11" ht="52.8" hidden="1" x14ac:dyDescent="0.25">
      <c r="B71" s="486" t="s">
        <v>313</v>
      </c>
      <c r="C71" s="487">
        <v>1142</v>
      </c>
      <c r="D71" s="485" t="s">
        <v>198</v>
      </c>
      <c r="E71" s="451" t="s">
        <v>314</v>
      </c>
      <c r="F71" s="81" t="s">
        <v>423</v>
      </c>
      <c r="G71" s="97" t="s">
        <v>425</v>
      </c>
      <c r="H71" s="83">
        <f>I71</f>
        <v>0</v>
      </c>
      <c r="I71" s="84">
        <f>додаток_2!F68</f>
        <v>0</v>
      </c>
      <c r="J71" s="133"/>
      <c r="K71" s="134"/>
    </row>
    <row r="72" spans="2:11" ht="52.8" hidden="1" x14ac:dyDescent="0.25">
      <c r="B72" s="486" t="s">
        <v>262</v>
      </c>
      <c r="C72" s="487">
        <v>1151</v>
      </c>
      <c r="D72" s="485" t="s">
        <v>198</v>
      </c>
      <c r="E72" s="452" t="s">
        <v>264</v>
      </c>
      <c r="F72" s="81" t="s">
        <v>423</v>
      </c>
      <c r="G72" s="97" t="s">
        <v>425</v>
      </c>
      <c r="H72" s="83">
        <f t="shared" ref="H72:H78" si="4">I72+J72</f>
        <v>0</v>
      </c>
      <c r="I72" s="84"/>
      <c r="J72" s="84">
        <f>додаток_2!O70</f>
        <v>0</v>
      </c>
      <c r="K72" s="86">
        <f>J72</f>
        <v>0</v>
      </c>
    </row>
    <row r="73" spans="2:11" ht="82.5" customHeight="1" x14ac:dyDescent="0.25">
      <c r="B73" s="488" t="s">
        <v>211</v>
      </c>
      <c r="C73" s="489">
        <v>2010</v>
      </c>
      <c r="D73" s="290" t="s">
        <v>209</v>
      </c>
      <c r="E73" s="132" t="s">
        <v>210</v>
      </c>
      <c r="F73" s="81" t="s">
        <v>451</v>
      </c>
      <c r="G73" s="81" t="s">
        <v>551</v>
      </c>
      <c r="H73" s="83">
        <f t="shared" si="4"/>
        <v>447387</v>
      </c>
      <c r="I73" s="136">
        <f>додаток_2!E79</f>
        <v>447387</v>
      </c>
      <c r="J73" s="133"/>
      <c r="K73" s="134"/>
    </row>
    <row r="74" spans="2:11" ht="52.8" hidden="1" x14ac:dyDescent="0.25">
      <c r="B74" s="488" t="s">
        <v>211</v>
      </c>
      <c r="C74" s="489">
        <v>2010</v>
      </c>
      <c r="D74" s="290" t="s">
        <v>209</v>
      </c>
      <c r="E74" s="435" t="s">
        <v>210</v>
      </c>
      <c r="F74" s="81" t="s">
        <v>524</v>
      </c>
      <c r="G74" s="81" t="s">
        <v>551</v>
      </c>
      <c r="H74" s="83">
        <f t="shared" si="4"/>
        <v>0</v>
      </c>
      <c r="I74" s="136"/>
      <c r="J74" s="84">
        <f>K74</f>
        <v>0</v>
      </c>
      <c r="K74" s="86"/>
    </row>
    <row r="75" spans="2:11" ht="79.2" x14ac:dyDescent="0.25">
      <c r="B75" s="488" t="s">
        <v>214</v>
      </c>
      <c r="C75" s="489">
        <v>2100</v>
      </c>
      <c r="D75" s="290" t="s">
        <v>212</v>
      </c>
      <c r="E75" s="132" t="s">
        <v>213</v>
      </c>
      <c r="F75" s="81" t="s">
        <v>470</v>
      </c>
      <c r="G75" s="81" t="s">
        <v>551</v>
      </c>
      <c r="H75" s="83">
        <f t="shared" si="4"/>
        <v>49419</v>
      </c>
      <c r="I75" s="136">
        <f>додаток_2!E80</f>
        <v>49419</v>
      </c>
      <c r="J75" s="133"/>
      <c r="K75" s="134"/>
    </row>
    <row r="76" spans="2:11" ht="76.5" customHeight="1" thickBot="1" x14ac:dyDescent="0.3">
      <c r="B76" s="488" t="s">
        <v>217</v>
      </c>
      <c r="C76" s="489">
        <v>2111</v>
      </c>
      <c r="D76" s="290" t="s">
        <v>215</v>
      </c>
      <c r="E76" s="132" t="s">
        <v>216</v>
      </c>
      <c r="F76" s="81" t="s">
        <v>452</v>
      </c>
      <c r="G76" s="81" t="s">
        <v>551</v>
      </c>
      <c r="H76" s="83">
        <f t="shared" si="4"/>
        <v>473137</v>
      </c>
      <c r="I76" s="136">
        <f>додаток_2!E81</f>
        <v>473137</v>
      </c>
      <c r="J76" s="133"/>
      <c r="K76" s="134"/>
    </row>
    <row r="77" spans="2:11" ht="50.25" hidden="1" customHeight="1" x14ac:dyDescent="0.25">
      <c r="B77" s="488" t="s">
        <v>217</v>
      </c>
      <c r="C77" s="487">
        <v>2111</v>
      </c>
      <c r="D77" s="485" t="s">
        <v>215</v>
      </c>
      <c r="E77" s="435" t="s">
        <v>216</v>
      </c>
      <c r="F77" s="81" t="s">
        <v>423</v>
      </c>
      <c r="G77" s="97" t="s">
        <v>525</v>
      </c>
      <c r="H77" s="83">
        <f t="shared" si="4"/>
        <v>0</v>
      </c>
      <c r="I77" s="136">
        <f>додаток_2!F84</f>
        <v>0</v>
      </c>
      <c r="J77" s="84"/>
      <c r="K77" s="86"/>
    </row>
    <row r="78" spans="2:11" ht="50.25" hidden="1" customHeight="1" x14ac:dyDescent="0.25">
      <c r="B78" s="137" t="s">
        <v>206</v>
      </c>
      <c r="C78" s="138" t="s">
        <v>207</v>
      </c>
      <c r="D78" s="485" t="s">
        <v>204</v>
      </c>
      <c r="E78" s="139" t="s">
        <v>208</v>
      </c>
      <c r="F78" s="81" t="s">
        <v>423</v>
      </c>
      <c r="G78" s="97" t="s">
        <v>525</v>
      </c>
      <c r="H78" s="83">
        <f t="shared" si="4"/>
        <v>0</v>
      </c>
      <c r="I78" s="136"/>
      <c r="J78" s="84"/>
      <c r="K78" s="86"/>
    </row>
    <row r="79" spans="2:11" ht="52.8" hidden="1" x14ac:dyDescent="0.25">
      <c r="B79" s="68" t="s">
        <v>199</v>
      </c>
      <c r="C79" s="69" t="s">
        <v>90</v>
      </c>
      <c r="D79" s="70" t="s">
        <v>56</v>
      </c>
      <c r="E79" s="71" t="s">
        <v>91</v>
      </c>
      <c r="F79" s="72" t="s">
        <v>360</v>
      </c>
      <c r="G79" s="97" t="s">
        <v>525</v>
      </c>
      <c r="H79" s="83">
        <f>J79</f>
        <v>0</v>
      </c>
      <c r="I79" s="136"/>
      <c r="J79" s="84">
        <f>додаток_2!O87</f>
        <v>0</v>
      </c>
      <c r="K79" s="86">
        <f>J79</f>
        <v>0</v>
      </c>
    </row>
    <row r="80" spans="2:11" ht="52.8" hidden="1" x14ac:dyDescent="0.25">
      <c r="B80" s="89" t="s">
        <v>200</v>
      </c>
      <c r="C80" s="109" t="s">
        <v>132</v>
      </c>
      <c r="D80" s="91" t="s">
        <v>57</v>
      </c>
      <c r="E80" s="71" t="s">
        <v>133</v>
      </c>
      <c r="F80" s="72" t="s">
        <v>365</v>
      </c>
      <c r="G80" s="97" t="s">
        <v>525</v>
      </c>
      <c r="H80" s="83">
        <f t="shared" ref="H80:H86" si="5">I80+J80</f>
        <v>0</v>
      </c>
      <c r="I80" s="84">
        <f>додаток_2!E88</f>
        <v>0</v>
      </c>
      <c r="J80" s="84"/>
      <c r="K80" s="86"/>
    </row>
    <row r="81" spans="2:13" ht="52.8" hidden="1" x14ac:dyDescent="0.25">
      <c r="B81" s="488" t="s">
        <v>227</v>
      </c>
      <c r="C81" s="489">
        <v>5031</v>
      </c>
      <c r="D81" s="290" t="s">
        <v>58</v>
      </c>
      <c r="E81" s="132" t="s">
        <v>429</v>
      </c>
      <c r="F81" s="81" t="s">
        <v>431</v>
      </c>
      <c r="G81" s="97" t="s">
        <v>525</v>
      </c>
      <c r="H81" s="83">
        <f t="shared" si="5"/>
        <v>0</v>
      </c>
      <c r="I81" s="84"/>
      <c r="J81" s="84">
        <f>додаток_2!K91</f>
        <v>0</v>
      </c>
      <c r="K81" s="86"/>
    </row>
    <row r="82" spans="2:13" ht="39.6" hidden="1" x14ac:dyDescent="0.25">
      <c r="B82" s="488" t="s">
        <v>225</v>
      </c>
      <c r="C82" s="489">
        <v>5011</v>
      </c>
      <c r="D82" s="290" t="s">
        <v>58</v>
      </c>
      <c r="E82" s="132" t="s">
        <v>221</v>
      </c>
      <c r="F82" s="96" t="s">
        <v>476</v>
      </c>
      <c r="G82" s="97" t="s">
        <v>525</v>
      </c>
      <c r="H82" s="83">
        <f t="shared" si="5"/>
        <v>0</v>
      </c>
      <c r="I82" s="84">
        <f>додаток_2!E89</f>
        <v>0</v>
      </c>
      <c r="J82" s="84"/>
      <c r="K82" s="86"/>
      <c r="M82" s="67"/>
    </row>
    <row r="83" spans="2:13" ht="39.6" hidden="1" x14ac:dyDescent="0.25">
      <c r="B83" s="486" t="s">
        <v>228</v>
      </c>
      <c r="C83" s="487">
        <v>5053</v>
      </c>
      <c r="D83" s="485" t="s">
        <v>58</v>
      </c>
      <c r="E83" s="132" t="s">
        <v>224</v>
      </c>
      <c r="F83" s="96" t="s">
        <v>362</v>
      </c>
      <c r="G83" s="97" t="s">
        <v>525</v>
      </c>
      <c r="H83" s="83">
        <f>I83</f>
        <v>0</v>
      </c>
      <c r="I83" s="84">
        <f>додаток_2!F93</f>
        <v>0</v>
      </c>
      <c r="J83" s="84"/>
      <c r="K83" s="86"/>
      <c r="M83" s="67"/>
    </row>
    <row r="84" spans="2:13" ht="39.6" hidden="1" x14ac:dyDescent="0.25">
      <c r="B84" s="89" t="s">
        <v>229</v>
      </c>
      <c r="C84" s="109" t="s">
        <v>110</v>
      </c>
      <c r="D84" s="91" t="s">
        <v>58</v>
      </c>
      <c r="E84" s="71" t="s">
        <v>111</v>
      </c>
      <c r="F84" s="96" t="s">
        <v>273</v>
      </c>
      <c r="G84" s="97" t="s">
        <v>525</v>
      </c>
      <c r="H84" s="83">
        <f t="shared" si="5"/>
        <v>0</v>
      </c>
      <c r="I84" s="84"/>
      <c r="J84" s="84">
        <f>додаток_2!J92</f>
        <v>0</v>
      </c>
      <c r="K84" s="86">
        <f>J84</f>
        <v>0</v>
      </c>
    </row>
    <row r="85" spans="2:13" ht="39.6" hidden="1" x14ac:dyDescent="0.25">
      <c r="B85" s="89" t="s">
        <v>201</v>
      </c>
      <c r="C85" s="109" t="s">
        <v>150</v>
      </c>
      <c r="D85" s="91" t="s">
        <v>58</v>
      </c>
      <c r="E85" s="71" t="s">
        <v>151</v>
      </c>
      <c r="F85" s="96" t="s">
        <v>485</v>
      </c>
      <c r="G85" s="97" t="s">
        <v>525</v>
      </c>
      <c r="H85" s="83">
        <f t="shared" si="5"/>
        <v>0</v>
      </c>
      <c r="I85" s="84">
        <f>додаток_2!E94</f>
        <v>0</v>
      </c>
      <c r="J85" s="84"/>
      <c r="K85" s="86"/>
    </row>
    <row r="86" spans="2:13" ht="52.8" hidden="1" x14ac:dyDescent="0.25">
      <c r="B86" s="89" t="s">
        <v>232</v>
      </c>
      <c r="C86" s="90">
        <v>7321</v>
      </c>
      <c r="D86" s="91" t="s">
        <v>100</v>
      </c>
      <c r="E86" s="114" t="s">
        <v>109</v>
      </c>
      <c r="F86" s="81" t="s">
        <v>524</v>
      </c>
      <c r="G86" s="97" t="s">
        <v>525</v>
      </c>
      <c r="H86" s="83">
        <f t="shared" si="5"/>
        <v>0</v>
      </c>
      <c r="I86" s="84"/>
      <c r="J86" s="84">
        <f>K86</f>
        <v>0</v>
      </c>
      <c r="K86" s="86"/>
    </row>
    <row r="87" spans="2:13" ht="52.8" hidden="1" x14ac:dyDescent="0.25">
      <c r="B87" s="89" t="s">
        <v>296</v>
      </c>
      <c r="C87" s="90">
        <v>7322</v>
      </c>
      <c r="D87" s="91" t="s">
        <v>100</v>
      </c>
      <c r="E87" s="114" t="s">
        <v>297</v>
      </c>
      <c r="F87" s="81" t="s">
        <v>526</v>
      </c>
      <c r="G87" s="97" t="s">
        <v>525</v>
      </c>
      <c r="H87" s="83">
        <f>J87</f>
        <v>0</v>
      </c>
      <c r="I87" s="84"/>
      <c r="J87" s="84">
        <f>додаток_2!O96</f>
        <v>0</v>
      </c>
      <c r="K87" s="86"/>
    </row>
    <row r="88" spans="2:13" ht="52.8" hidden="1" x14ac:dyDescent="0.25">
      <c r="B88" s="89" t="s">
        <v>233</v>
      </c>
      <c r="C88" s="90">
        <v>7324</v>
      </c>
      <c r="D88" s="91" t="s">
        <v>100</v>
      </c>
      <c r="E88" s="140" t="s">
        <v>230</v>
      </c>
      <c r="F88" s="141" t="s">
        <v>271</v>
      </c>
      <c r="G88" s="142" t="s">
        <v>295</v>
      </c>
      <c r="H88" s="83">
        <f>J88</f>
        <v>0</v>
      </c>
      <c r="I88" s="84"/>
      <c r="J88" s="84">
        <f>додаток_2!J97</f>
        <v>0</v>
      </c>
      <c r="K88" s="86">
        <f>J88</f>
        <v>0</v>
      </c>
    </row>
    <row r="89" spans="2:13" ht="52.8" hidden="1" x14ac:dyDescent="0.25">
      <c r="B89" s="78" t="s">
        <v>354</v>
      </c>
      <c r="C89" s="87">
        <v>7363</v>
      </c>
      <c r="D89" s="79" t="s">
        <v>59</v>
      </c>
      <c r="E89" s="71" t="s">
        <v>347</v>
      </c>
      <c r="F89" s="72" t="s">
        <v>271</v>
      </c>
      <c r="G89" s="73" t="s">
        <v>294</v>
      </c>
      <c r="H89" s="74">
        <f>I89+J89</f>
        <v>0</v>
      </c>
      <c r="I89" s="143"/>
      <c r="J89" s="143"/>
      <c r="K89" s="144"/>
    </row>
    <row r="90" spans="2:13" ht="67.5" hidden="1" customHeight="1" thickBot="1" x14ac:dyDescent="0.3">
      <c r="B90" s="68" t="s">
        <v>398</v>
      </c>
      <c r="C90" s="145">
        <v>7693</v>
      </c>
      <c r="D90" s="70" t="s">
        <v>59</v>
      </c>
      <c r="E90" s="71" t="s">
        <v>127</v>
      </c>
      <c r="F90" s="72" t="s">
        <v>505</v>
      </c>
      <c r="G90" s="97" t="s">
        <v>425</v>
      </c>
      <c r="H90" s="146">
        <f>I90+J90</f>
        <v>0</v>
      </c>
      <c r="I90" s="147">
        <f>додаток_2!E100</f>
        <v>0</v>
      </c>
      <c r="J90" s="147"/>
      <c r="K90" s="148"/>
    </row>
    <row r="91" spans="2:13" ht="14.4" thickBot="1" x14ac:dyDescent="0.3">
      <c r="B91" s="149" t="s">
        <v>148</v>
      </c>
      <c r="C91" s="150" t="s">
        <v>148</v>
      </c>
      <c r="D91" s="150" t="s">
        <v>148</v>
      </c>
      <c r="E91" s="151" t="s">
        <v>149</v>
      </c>
      <c r="F91" s="152" t="s">
        <v>148</v>
      </c>
      <c r="G91" s="152" t="s">
        <v>148</v>
      </c>
      <c r="H91" s="153">
        <f>H58+H15</f>
        <v>6509865.7800000003</v>
      </c>
      <c r="I91" s="154">
        <f>I58+I15</f>
        <v>3915865.7800000003</v>
      </c>
      <c r="J91" s="154">
        <f>J58+J15</f>
        <v>2594000</v>
      </c>
      <c r="K91" s="155">
        <f>K58+K15</f>
        <v>2594000</v>
      </c>
      <c r="M91" s="67"/>
    </row>
    <row r="92" spans="2:13" ht="13.8" x14ac:dyDescent="0.3">
      <c r="D92" s="156"/>
      <c r="E92" s="157"/>
      <c r="F92" s="158"/>
      <c r="G92" s="158"/>
      <c r="H92" s="159"/>
      <c r="I92" s="160"/>
      <c r="J92" s="160"/>
      <c r="K92" s="161"/>
    </row>
    <row r="93" spans="2:13" ht="13.8" x14ac:dyDescent="0.3">
      <c r="D93" s="156"/>
      <c r="E93" s="157"/>
      <c r="F93" s="158"/>
      <c r="G93" s="158"/>
      <c r="H93" s="162"/>
      <c r="I93" s="162"/>
      <c r="J93" s="162"/>
      <c r="K93" s="162"/>
    </row>
    <row r="94" spans="2:13" s="168" customFormat="1" ht="18" x14ac:dyDescent="0.35">
      <c r="B94" s="30"/>
      <c r="C94" s="163"/>
      <c r="D94" s="163"/>
      <c r="E94" s="163"/>
      <c r="F94" s="164"/>
      <c r="G94" s="165"/>
      <c r="H94" s="166"/>
      <c r="I94" s="167"/>
    </row>
    <row r="95" spans="2:13" ht="18" x14ac:dyDescent="0.35">
      <c r="B95" s="30" t="s">
        <v>436</v>
      </c>
      <c r="C95" s="30"/>
      <c r="D95" s="30"/>
      <c r="E95" s="30"/>
      <c r="F95" s="31" t="s">
        <v>424</v>
      </c>
      <c r="G95" s="169"/>
      <c r="H95" s="170"/>
      <c r="I95" s="171"/>
      <c r="J95" s="171"/>
    </row>
    <row r="96" spans="2:13" x14ac:dyDescent="0.25">
      <c r="F96" s="169"/>
      <c r="G96" s="169"/>
      <c r="H96" s="170"/>
    </row>
    <row r="97" spans="6:8" x14ac:dyDescent="0.25">
      <c r="F97" s="169"/>
      <c r="G97" s="169"/>
      <c r="H97" s="172"/>
    </row>
    <row r="103" spans="6:8" s="168" customFormat="1" x14ac:dyDescent="0.25">
      <c r="H103" s="173"/>
    </row>
    <row r="104" spans="6:8" s="168" customFormat="1" x14ac:dyDescent="0.25">
      <c r="H104" s="173"/>
    </row>
    <row r="105" spans="6:8" s="168" customFormat="1" x14ac:dyDescent="0.25">
      <c r="H105" s="173"/>
    </row>
    <row r="106" spans="6:8" s="168" customFormat="1" x14ac:dyDescent="0.25">
      <c r="H106" s="173"/>
    </row>
    <row r="107" spans="6:8" s="168" customFormat="1" x14ac:dyDescent="0.25">
      <c r="H107" s="173"/>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 1</vt:lpstr>
      <vt:lpstr>додаток_2</vt:lpstr>
      <vt:lpstr>додаток 3</vt:lpstr>
      <vt:lpstr>додаток 4</vt:lpstr>
      <vt:lpstr>додаток_4</vt:lpstr>
      <vt:lpstr>Лист1</vt:lpstr>
      <vt:lpstr>додаток_2!Область_печати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2024-05-22T11:49:27Z</cp:lastPrinted>
  <dcterms:created xsi:type="dcterms:W3CDTF">2000-06-23T10:38:01Z</dcterms:created>
  <dcterms:modified xsi:type="dcterms:W3CDTF">2024-06-27T12:12:50Z</dcterms:modified>
</cp:coreProperties>
</file>