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2025 рік\26.03\"/>
    </mc:Choice>
  </mc:AlternateContent>
  <bookViews>
    <workbookView xWindow="0" yWindow="0" windowWidth="20490" windowHeight="7650"/>
  </bookViews>
  <sheets>
    <sheet name="додаток_1" sheetId="17" r:id="rId1"/>
    <sheet name="додаток_2" sheetId="19" state="hidden" r:id="rId2"/>
    <sheet name="додаток 2" sheetId="2" r:id="rId3"/>
    <sheet name="додаток 3" sheetId="20" r:id="rId4"/>
    <sheet name="додаток_5" sheetId="4" state="hidden" r:id="rId5"/>
    <sheet name="додаток 4" sheetId="18" r:id="rId6"/>
    <sheet name="Лист1" sheetId="21" state="hidden" r:id="rId7"/>
  </sheets>
  <definedNames>
    <definedName name="_xlnm.Print_Area" localSheetId="2">'додаток 2'!$A$1:$P$95</definedName>
  </definedNames>
  <calcPr calcId="162913"/>
</workbook>
</file>

<file path=xl/calcChain.xml><?xml version="1.0" encoding="utf-8"?>
<calcChain xmlns="http://schemas.openxmlformats.org/spreadsheetml/2006/main">
  <c r="I40" i="18" l="1"/>
  <c r="H31" i="18"/>
  <c r="I31" i="18"/>
  <c r="E32" i="2"/>
  <c r="F29" i="19"/>
  <c r="E29" i="19"/>
  <c r="I64" i="4" l="1"/>
  <c r="J63" i="2"/>
  <c r="K60" i="18" s="1"/>
  <c r="K63" i="2"/>
  <c r="P63" i="2"/>
  <c r="E42" i="20"/>
  <c r="B43" i="20"/>
  <c r="A43" i="20"/>
  <c r="G101" i="17"/>
  <c r="F101" i="17"/>
  <c r="E57" i="20" l="1"/>
  <c r="K59" i="18" l="1"/>
  <c r="O62" i="2"/>
  <c r="E78" i="20"/>
  <c r="K62" i="2" l="1"/>
  <c r="O61" i="2"/>
  <c r="K75" i="2"/>
  <c r="J75" i="2" s="1"/>
  <c r="K69" i="18" s="1"/>
  <c r="J69" i="18" s="1"/>
  <c r="H69" i="18" s="1"/>
  <c r="K62" i="18"/>
  <c r="J62" i="18" s="1"/>
  <c r="H62" i="18" s="1"/>
  <c r="K61" i="18"/>
  <c r="J61" i="18" s="1"/>
  <c r="H61" i="18" s="1"/>
  <c r="K55" i="18"/>
  <c r="H39" i="18"/>
  <c r="I68" i="4"/>
  <c r="J62" i="2" l="1"/>
  <c r="J61" i="2" s="1"/>
  <c r="P61" i="2" s="1"/>
  <c r="K61" i="2"/>
  <c r="E65" i="20"/>
  <c r="E88" i="20"/>
  <c r="O67" i="2" l="1"/>
  <c r="L67" i="2"/>
  <c r="J65" i="2"/>
  <c r="P65" i="2" s="1"/>
  <c r="O64" i="2"/>
  <c r="O48" i="2" s="1"/>
  <c r="N64" i="2"/>
  <c r="N48" i="2" s="1"/>
  <c r="M64" i="2"/>
  <c r="M48" i="2" s="1"/>
  <c r="L64" i="2"/>
  <c r="K64" i="2"/>
  <c r="I64" i="2"/>
  <c r="H64" i="2"/>
  <c r="G64" i="2"/>
  <c r="F64" i="2"/>
  <c r="E64" i="2"/>
  <c r="P69" i="2"/>
  <c r="K68" i="2"/>
  <c r="J68" i="2"/>
  <c r="J67" i="2" s="1"/>
  <c r="E68" i="2"/>
  <c r="E67" i="2" s="1"/>
  <c r="L48" i="2" l="1"/>
  <c r="P68" i="2"/>
  <c r="J64" i="2"/>
  <c r="P64" i="2" l="1"/>
  <c r="E80" i="2"/>
  <c r="E81" i="2"/>
  <c r="P81" i="2" s="1"/>
  <c r="E82" i="2"/>
  <c r="J82" i="2"/>
  <c r="E83" i="2"/>
  <c r="P83" i="2" s="1"/>
  <c r="E73" i="2"/>
  <c r="K73" i="2"/>
  <c r="J73" i="2" s="1"/>
  <c r="E74" i="2"/>
  <c r="P74" i="2" s="1"/>
  <c r="E75" i="2"/>
  <c r="E76" i="2"/>
  <c r="J76" i="2"/>
  <c r="E77" i="2"/>
  <c r="P77" i="2" s="1"/>
  <c r="E78" i="2"/>
  <c r="P78" i="2" s="1"/>
  <c r="F85" i="2"/>
  <c r="F84" i="2" s="1"/>
  <c r="G85" i="2"/>
  <c r="G84" i="2" s="1"/>
  <c r="H85" i="2"/>
  <c r="H84" i="2" s="1"/>
  <c r="I85" i="2"/>
  <c r="I84" i="2" s="1"/>
  <c r="L85" i="2"/>
  <c r="L84" i="2" s="1"/>
  <c r="M85" i="2"/>
  <c r="M84" i="2" s="1"/>
  <c r="N85" i="2"/>
  <c r="N84" i="2" s="1"/>
  <c r="E86" i="2"/>
  <c r="O86" i="2"/>
  <c r="O85" i="2" s="1"/>
  <c r="O84" i="2" s="1"/>
  <c r="E87" i="2"/>
  <c r="P87" i="2" s="1"/>
  <c r="E88" i="2"/>
  <c r="P88" i="2" s="1"/>
  <c r="P73" i="2" l="1"/>
  <c r="P75" i="2"/>
  <c r="P76" i="2"/>
  <c r="E85" i="2"/>
  <c r="E84" i="2" s="1"/>
  <c r="P82" i="2"/>
  <c r="E79" i="2"/>
  <c r="K86" i="2"/>
  <c r="P80" i="2"/>
  <c r="P79" i="2" s="1"/>
  <c r="J55" i="18"/>
  <c r="H55" i="18" s="1"/>
  <c r="H51" i="18"/>
  <c r="K85" i="2" l="1"/>
  <c r="K84" i="2" s="1"/>
  <c r="J86" i="2"/>
  <c r="J71" i="2"/>
  <c r="E72" i="2"/>
  <c r="P72" i="2" s="1"/>
  <c r="J60" i="2"/>
  <c r="P60" i="2" l="1"/>
  <c r="P86" i="2"/>
  <c r="P85" i="2" s="1"/>
  <c r="P84" i="2" s="1"/>
  <c r="J85" i="2"/>
  <c r="J84" i="2" s="1"/>
  <c r="E62" i="2"/>
  <c r="B19" i="20"/>
  <c r="A19" i="20"/>
  <c r="B18" i="20"/>
  <c r="A18" i="20"/>
  <c r="E101" i="17"/>
  <c r="E71" i="2" l="1"/>
  <c r="E59" i="2"/>
  <c r="E58" i="2"/>
  <c r="E55" i="2"/>
  <c r="E54" i="2"/>
  <c r="E53" i="2"/>
  <c r="E51" i="2"/>
  <c r="E50" i="2"/>
  <c r="E49" i="2"/>
  <c r="E22" i="2"/>
  <c r="E17" i="2"/>
  <c r="B22" i="20" l="1"/>
  <c r="A22" i="20"/>
  <c r="E26" i="20"/>
  <c r="G57" i="2"/>
  <c r="F57" i="2"/>
  <c r="E57" i="2" s="1"/>
  <c r="I76" i="4" l="1"/>
  <c r="H57" i="2" l="1"/>
  <c r="H48" i="2" s="1"/>
  <c r="H75" i="18" l="1"/>
  <c r="J21" i="18" l="1"/>
  <c r="H21" i="18" s="1"/>
  <c r="E36" i="20" l="1"/>
  <c r="G95" i="17"/>
  <c r="G94" i="17" s="1"/>
  <c r="F95" i="17"/>
  <c r="F94" i="17" s="1"/>
  <c r="D97" i="17"/>
  <c r="I56" i="4" l="1"/>
  <c r="N16" i="2" l="1"/>
  <c r="M16" i="2"/>
  <c r="L16" i="2"/>
  <c r="I16" i="2"/>
  <c r="H16" i="2"/>
  <c r="G16" i="2"/>
  <c r="F27" i="2"/>
  <c r="K70" i="2"/>
  <c r="J55" i="2"/>
  <c r="P71" i="2"/>
  <c r="J70" i="2" l="1"/>
  <c r="K64" i="18"/>
  <c r="J64" i="18" s="1"/>
  <c r="H64" i="18" s="1"/>
  <c r="E40" i="2"/>
  <c r="I41" i="18" s="1"/>
  <c r="K34" i="2"/>
  <c r="J34" i="2" s="1"/>
  <c r="E29" i="2"/>
  <c r="E25" i="2"/>
  <c r="E19" i="2"/>
  <c r="P70" i="2" l="1"/>
  <c r="P19" i="2"/>
  <c r="I18" i="18"/>
  <c r="H18" i="18" s="1"/>
  <c r="E90" i="17"/>
  <c r="E89" i="17" s="1"/>
  <c r="E95" i="17"/>
  <c r="E75" i="17"/>
  <c r="D75" i="17" s="1"/>
  <c r="G22" i="19" l="1"/>
  <c r="G29" i="19" s="1"/>
  <c r="J50" i="18" l="1"/>
  <c r="F52" i="2"/>
  <c r="F48" i="2" s="1"/>
  <c r="G52" i="2"/>
  <c r="G48" i="2" s="1"/>
  <c r="I22" i="18"/>
  <c r="E52" i="2" l="1"/>
  <c r="B30" i="20"/>
  <c r="A30" i="20"/>
  <c r="E37" i="2"/>
  <c r="E26" i="2"/>
  <c r="E23" i="2"/>
  <c r="F110" i="17"/>
  <c r="D115" i="17"/>
  <c r="E45" i="20" s="1"/>
  <c r="E39" i="2" l="1"/>
  <c r="F93" i="17" l="1"/>
  <c r="D93" i="17" s="1"/>
  <c r="G89" i="17"/>
  <c r="F89" i="17" l="1"/>
  <c r="J60" i="18"/>
  <c r="J59" i="18"/>
  <c r="H59" i="18" s="1"/>
  <c r="H60" i="18"/>
  <c r="H58" i="18"/>
  <c r="H57" i="18"/>
  <c r="F46" i="2"/>
  <c r="F16" i="2" s="1"/>
  <c r="D102" i="17"/>
  <c r="B25" i="20"/>
  <c r="A25" i="20"/>
  <c r="E38" i="2" l="1"/>
  <c r="P23" i="2"/>
  <c r="D111" i="17"/>
  <c r="B20" i="20"/>
  <c r="A20" i="20"/>
  <c r="D96" i="17" l="1"/>
  <c r="D95" i="17" s="1"/>
  <c r="H47" i="18"/>
  <c r="F28" i="19"/>
  <c r="F27" i="19"/>
  <c r="O46" i="2" l="1"/>
  <c r="E28" i="2"/>
  <c r="D113" i="17"/>
  <c r="E41" i="2"/>
  <c r="I42" i="18" s="1"/>
  <c r="B24" i="20"/>
  <c r="A24" i="20"/>
  <c r="D112" i="17"/>
  <c r="E24" i="20" s="1"/>
  <c r="N47" i="2"/>
  <c r="M47" i="2"/>
  <c r="E35" i="2"/>
  <c r="E33" i="2"/>
  <c r="E31" i="2"/>
  <c r="I30" i="18" s="1"/>
  <c r="E30" i="2"/>
  <c r="I29" i="18" s="1"/>
  <c r="H29" i="18" s="1"/>
  <c r="G110" i="17"/>
  <c r="D92" i="17"/>
  <c r="E16" i="17"/>
  <c r="D16" i="17" s="1"/>
  <c r="D21" i="17"/>
  <c r="P55"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37" i="2"/>
  <c r="P38" i="2"/>
  <c r="P39" i="2"/>
  <c r="D2" i="19"/>
  <c r="I73" i="4"/>
  <c r="I55" i="4" s="1"/>
  <c r="P59" i="2"/>
  <c r="I31" i="4"/>
  <c r="L47" i="2"/>
  <c r="E37" i="17"/>
  <c r="D37" i="17" s="1"/>
  <c r="D39" i="17"/>
  <c r="I68" i="18"/>
  <c r="I18" i="4"/>
  <c r="H38" i="18"/>
  <c r="H40" i="18"/>
  <c r="H52" i="18"/>
  <c r="H48" i="18"/>
  <c r="H50" i="18"/>
  <c r="K36" i="2"/>
  <c r="J36" i="2" s="1"/>
  <c r="E33" i="17"/>
  <c r="E64" i="17"/>
  <c r="E62" i="17" s="1"/>
  <c r="D68" i="17"/>
  <c r="D65" i="17"/>
  <c r="D63" i="17"/>
  <c r="D50" i="17"/>
  <c r="D109" i="17"/>
  <c r="D107" i="17" s="1"/>
  <c r="E107" i="17" s="1"/>
  <c r="D117" i="17"/>
  <c r="F2" i="4"/>
  <c r="J49" i="18"/>
  <c r="J46" i="18"/>
  <c r="H46" i="18" s="1"/>
  <c r="D38" i="17"/>
  <c r="K22" i="2"/>
  <c r="K4" i="2"/>
  <c r="D3" i="19"/>
  <c r="D4" i="19"/>
  <c r="N15" i="2"/>
  <c r="M15" i="2"/>
  <c r="L15" i="2"/>
  <c r="I15" i="2"/>
  <c r="H15" i="2"/>
  <c r="G15" i="2"/>
  <c r="I40" i="4"/>
  <c r="I17" i="4" s="1"/>
  <c r="P40" i="2"/>
  <c r="P52" i="2"/>
  <c r="K2" i="2"/>
  <c r="H4" i="18"/>
  <c r="H2" i="18"/>
  <c r="I35" i="18"/>
  <c r="I67" i="18"/>
  <c r="H67" i="18" s="1"/>
  <c r="K43" i="2"/>
  <c r="J43" i="2" s="1"/>
  <c r="P43" i="2" s="1"/>
  <c r="E77" i="20"/>
  <c r="F100" i="17"/>
  <c r="F99" i="17" s="1"/>
  <c r="E44" i="20"/>
  <c r="E49" i="20" s="1"/>
  <c r="J56" i="18"/>
  <c r="H56" i="18" s="1"/>
  <c r="I76" i="18"/>
  <c r="H76" i="18" s="1"/>
  <c r="H72" i="18"/>
  <c r="H25" i="18"/>
  <c r="F86" i="17"/>
  <c r="F85" i="17" s="1"/>
  <c r="E20" i="20"/>
  <c r="A17" i="20"/>
  <c r="B17" i="20"/>
  <c r="D69" i="17"/>
  <c r="F62" i="17"/>
  <c r="E28" i="17"/>
  <c r="D28" i="17" s="1"/>
  <c r="D104" i="17"/>
  <c r="E18" i="20" s="1"/>
  <c r="D91" i="17"/>
  <c r="D76" i="17"/>
  <c r="E25" i="17"/>
  <c r="D26" i="17"/>
  <c r="D18" i="17"/>
  <c r="D19" i="17"/>
  <c r="D20" i="17"/>
  <c r="E22" i="17"/>
  <c r="D22" i="17" s="1"/>
  <c r="D23" i="17"/>
  <c r="F25" i="17"/>
  <c r="G25" i="17"/>
  <c r="D27" i="17"/>
  <c r="D25" i="17" s="1"/>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6" i="17"/>
  <c r="D67" i="17"/>
  <c r="E71" i="17"/>
  <c r="D72" i="17"/>
  <c r="D73" i="17"/>
  <c r="D74" i="17"/>
  <c r="E77" i="17"/>
  <c r="D77" i="17" s="1"/>
  <c r="D78" i="17"/>
  <c r="D79" i="17"/>
  <c r="E81" i="17"/>
  <c r="E80" i="17" s="1"/>
  <c r="F81" i="17"/>
  <c r="F80" i="17" s="1"/>
  <c r="D82" i="17"/>
  <c r="D83" i="17"/>
  <c r="D84" i="17"/>
  <c r="E86" i="17"/>
  <c r="E85" i="17" s="1"/>
  <c r="G86" i="17"/>
  <c r="G85" i="17" s="1"/>
  <c r="G61" i="17" s="1"/>
  <c r="F88" i="17"/>
  <c r="G88" i="17"/>
  <c r="D103" i="17"/>
  <c r="D105" i="17"/>
  <c r="E19" i="20" s="1"/>
  <c r="D106" i="17"/>
  <c r="D108" i="17"/>
  <c r="P29" i="2"/>
  <c r="I28" i="18"/>
  <c r="H28" i="18" s="1"/>
  <c r="P67" i="2"/>
  <c r="P62" i="2"/>
  <c r="D21" i="19"/>
  <c r="E29" i="18"/>
  <c r="E56" i="2"/>
  <c r="E48" i="2" s="1"/>
  <c r="I37" i="18"/>
  <c r="H37" i="18" s="1"/>
  <c r="C65" i="20"/>
  <c r="C88" i="20" s="1"/>
  <c r="I57" i="2"/>
  <c r="I48" i="2" s="1"/>
  <c r="I74" i="18"/>
  <c r="H74" i="18" s="1"/>
  <c r="E21" i="2"/>
  <c r="P21" i="2" s="1"/>
  <c r="I83" i="4"/>
  <c r="I82" i="4" s="1"/>
  <c r="J34" i="18"/>
  <c r="H34" i="18" s="1"/>
  <c r="E19" i="18"/>
  <c r="J42" i="2"/>
  <c r="I26" i="18"/>
  <c r="H26" i="18" s="1"/>
  <c r="J44" i="2"/>
  <c r="P44" i="2" s="1"/>
  <c r="P25" i="2"/>
  <c r="H24" i="18"/>
  <c r="E20" i="2"/>
  <c r="I19" i="18" s="1"/>
  <c r="H19" i="18" s="1"/>
  <c r="H3" i="18"/>
  <c r="E26" i="18"/>
  <c r="F3" i="4"/>
  <c r="F4" i="4"/>
  <c r="K3" i="2"/>
  <c r="E18" i="2"/>
  <c r="H53" i="18"/>
  <c r="E62" i="20"/>
  <c r="D17" i="17"/>
  <c r="D87" i="17"/>
  <c r="E24" i="2"/>
  <c r="D20" i="19"/>
  <c r="P26" i="2"/>
  <c r="J16" i="18"/>
  <c r="H71" i="18"/>
  <c r="D116" i="17"/>
  <c r="E25" i="20" s="1"/>
  <c r="D29" i="19"/>
  <c r="D22" i="19"/>
  <c r="D90" i="17"/>
  <c r="P41" i="2" l="1"/>
  <c r="I15" i="4"/>
  <c r="G100" i="17"/>
  <c r="G99" i="17" s="1"/>
  <c r="O45" i="2"/>
  <c r="E99" i="20"/>
  <c r="P33" i="2"/>
  <c r="K46" i="2"/>
  <c r="J46" i="2" s="1"/>
  <c r="K44" i="18" s="1"/>
  <c r="J44" i="18" s="1"/>
  <c r="D101" i="17"/>
  <c r="E16" i="20"/>
  <c r="P36" i="2"/>
  <c r="K36" i="18"/>
  <c r="J36" i="18" s="1"/>
  <c r="H36" i="18" s="1"/>
  <c r="P28" i="2"/>
  <c r="E27" i="2"/>
  <c r="P27" i="2" s="1"/>
  <c r="H22" i="18"/>
  <c r="I23" i="18"/>
  <c r="H23" i="18" s="1"/>
  <c r="K50" i="2"/>
  <c r="K48" i="2" s="1"/>
  <c r="H16" i="18"/>
  <c r="J43" i="18"/>
  <c r="H43" i="18" s="1"/>
  <c r="I65" i="18"/>
  <c r="H65" i="18" s="1"/>
  <c r="P18" i="2"/>
  <c r="J22" i="2"/>
  <c r="I73" i="18"/>
  <c r="H73" i="18" s="1"/>
  <c r="H47" i="2"/>
  <c r="H89" i="2" s="1"/>
  <c r="P49" i="2"/>
  <c r="P56" i="2"/>
  <c r="H54" i="18"/>
  <c r="G47" i="2"/>
  <c r="G89" i="2" s="1"/>
  <c r="H63" i="18"/>
  <c r="F47" i="2"/>
  <c r="D85" i="17"/>
  <c r="E21" i="20"/>
  <c r="E88" i="17"/>
  <c r="D88" i="17" s="1"/>
  <c r="D89" i="17"/>
  <c r="I47" i="2"/>
  <c r="I89" i="2" s="1"/>
  <c r="D26" i="19"/>
  <c r="D25" i="19" s="1"/>
  <c r="D30" i="19" s="1"/>
  <c r="D54" i="17"/>
  <c r="I17" i="18"/>
  <c r="D86" i="17"/>
  <c r="D33" i="17"/>
  <c r="E46" i="2"/>
  <c r="I44" i="18" s="1"/>
  <c r="D19" i="19"/>
  <c r="D18" i="19" s="1"/>
  <c r="D23" i="19" s="1"/>
  <c r="D81" i="17"/>
  <c r="E70" i="17"/>
  <c r="D70" i="17" s="1"/>
  <c r="D59" i="17"/>
  <c r="D94" i="17"/>
  <c r="E15" i="17"/>
  <c r="D15" i="17" s="1"/>
  <c r="H68" i="18"/>
  <c r="D41" i="17"/>
  <c r="E24" i="17"/>
  <c r="D24" i="17" s="1"/>
  <c r="E32" i="17"/>
  <c r="D32" i="17" s="1"/>
  <c r="E40" i="17"/>
  <c r="D40" i="17" s="1"/>
  <c r="D71" i="17"/>
  <c r="D80" i="17"/>
  <c r="F61" i="17"/>
  <c r="G98" i="17"/>
  <c r="F14" i="17"/>
  <c r="D58" i="17"/>
  <c r="D62" i="17"/>
  <c r="D64" i="17"/>
  <c r="P54" i="2"/>
  <c r="I54" i="4"/>
  <c r="I85" i="4" s="1"/>
  <c r="E56" i="20"/>
  <c r="P24" i="2"/>
  <c r="P53" i="2"/>
  <c r="P34" i="2"/>
  <c r="I33" i="18"/>
  <c r="H33" i="18" s="1"/>
  <c r="I27" i="18"/>
  <c r="H27" i="18" s="1"/>
  <c r="P20" i="2"/>
  <c r="I20" i="18"/>
  <c r="H20" i="18" s="1"/>
  <c r="H35" i="18"/>
  <c r="P30" i="2"/>
  <c r="K34" i="18"/>
  <c r="P35" i="2"/>
  <c r="H42" i="18"/>
  <c r="H49" i="18"/>
  <c r="P57" i="2"/>
  <c r="P58" i="2"/>
  <c r="K56" i="18"/>
  <c r="M89" i="2"/>
  <c r="L89" i="2"/>
  <c r="N89" i="2"/>
  <c r="H41" i="18"/>
  <c r="P42" i="2"/>
  <c r="H30" i="18"/>
  <c r="P31" i="2"/>
  <c r="K45" i="2"/>
  <c r="G118" i="17" l="1"/>
  <c r="E48" i="20"/>
  <c r="E47" i="20" s="1"/>
  <c r="H44" i="18"/>
  <c r="E98" i="20"/>
  <c r="E97" i="20" s="1"/>
  <c r="J50" i="2"/>
  <c r="J48" i="2" s="1"/>
  <c r="P22" i="2"/>
  <c r="D114" i="17"/>
  <c r="E110" i="17"/>
  <c r="E100" i="17" s="1"/>
  <c r="E99" i="17" s="1"/>
  <c r="D99" i="17" s="1"/>
  <c r="H17" i="18"/>
  <c r="I15" i="18"/>
  <c r="P17" i="2"/>
  <c r="F98" i="17"/>
  <c r="F118" i="17" s="1"/>
  <c r="E61" i="17"/>
  <c r="D61" i="17" s="1"/>
  <c r="O47" i="2"/>
  <c r="P46" i="2"/>
  <c r="I45" i="18"/>
  <c r="E14" i="17"/>
  <c r="E47" i="2"/>
  <c r="K77" i="18"/>
  <c r="J45" i="2"/>
  <c r="F15" i="2" l="1"/>
  <c r="F89" i="2" s="1"/>
  <c r="E45" i="2"/>
  <c r="E16" i="2" s="1"/>
  <c r="P50" i="2"/>
  <c r="I79" i="18"/>
  <c r="F49" i="20"/>
  <c r="D110" i="17"/>
  <c r="D100" i="17"/>
  <c r="I14" i="4"/>
  <c r="E98" i="17"/>
  <c r="E118" i="17" s="1"/>
  <c r="D14" i="17"/>
  <c r="D98" i="17" s="1"/>
  <c r="D118" i="17" s="1"/>
  <c r="P45" i="2" l="1"/>
  <c r="E15" i="2"/>
  <c r="E89" i="2" s="1"/>
  <c r="O16" i="2"/>
  <c r="O15" i="2" s="1"/>
  <c r="O89" i="2" s="1"/>
  <c r="P51" i="2"/>
  <c r="P48" i="2" s="1"/>
  <c r="K47" i="2"/>
  <c r="K16" i="2" l="1"/>
  <c r="K15" i="2" s="1"/>
  <c r="K89" i="2" s="1"/>
  <c r="K66" i="18"/>
  <c r="K45" i="18" s="1"/>
  <c r="P32" i="2" l="1"/>
  <c r="K32" i="18"/>
  <c r="J16" i="2"/>
  <c r="J15" i="2" s="1"/>
  <c r="J47" i="2"/>
  <c r="J66" i="18"/>
  <c r="P16" i="2" l="1"/>
  <c r="P15" i="2" s="1"/>
  <c r="J89" i="2"/>
  <c r="J32" i="18"/>
  <c r="K15" i="18"/>
  <c r="K79" i="18" s="1"/>
  <c r="P47" i="2"/>
  <c r="J45" i="18"/>
  <c r="H66" i="18"/>
  <c r="H45" i="18" s="1"/>
  <c r="P89" i="2" l="1"/>
  <c r="P93" i="2" s="1"/>
  <c r="H32" i="18"/>
  <c r="H15" i="18" s="1"/>
  <c r="H79" i="18" s="1"/>
  <c r="J15" i="18"/>
  <c r="J79" i="18" s="1"/>
</calcChain>
</file>

<file path=xl/sharedStrings.xml><?xml version="1.0" encoding="utf-8"?>
<sst xmlns="http://schemas.openxmlformats.org/spreadsheetml/2006/main" count="988" uniqueCount="546">
  <si>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</si>
  <si>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</si>
  <si>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</si>
  <si>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</si>
  <si>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</si>
  <si>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</si>
  <si>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</si>
  <si>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</si>
  <si>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</si>
  <si>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</si>
  <si>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</si>
  <si>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</si>
  <si>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</si>
  <si>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</si>
  <si>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</si>
  <si>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</si>
  <si>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</si>
  <si>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</si>
  <si>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</si>
  <si>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</si>
  <si>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</si>
  <si>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</si>
  <si>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</si>
  <si>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</si>
  <si>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</si>
  <si>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</si>
  <si>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</si>
  <si>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</si>
  <si>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</si>
  <si>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</si>
  <si>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</si>
  <si>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</si>
  <si>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</si>
  <si>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</si>
  <si>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</si>
  <si>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</si>
  <si>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</si>
  <si>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</si>
  <si>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</si>
  <si>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</si>
  <si>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</si>
  <si>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</si>
  <si>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</si>
  <si>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</si>
  <si>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</si>
  <si>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</si>
  <si>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</si>
  <si>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</si>
  <si>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</si>
  <si>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</si>
  <si>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</si>
  <si>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</si>
  <si>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</si>
  <si>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</si>
  <si>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</si>
  <si>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</si>
  <si>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</si>
  <si>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</si>
  <si>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</si>
  <si>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</si>
  <si>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</si>
  <si>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</si>
  <si>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</si>
  <si>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</si>
  <si>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</si>
  <si>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</si>
  <si>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</si>
  <si>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</si>
  <si>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</si>
  <si>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</si>
  <si>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</si>
  <si>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</si>
  <si>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</si>
  <si>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</si>
  <si>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</si>
  <si>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</si>
  <si>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</si>
  <si>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</si>
  <si>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</si>
  <si>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</si>
  <si>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</si>
  <si>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</si>
  <si>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</si>
  <si>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</si>
  <si>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</si>
  <si>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</si>
  <si>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</si>
  <si>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</si>
  <si>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</si>
  <si>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</si>
  <si>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</si>
  <si>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</si>
  <si>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</si>
  <si>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</si>
  <si>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</si>
  <si>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</si>
  <si>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</si>
  <si>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</si>
  <si>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</si>
  <si>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</si>
  <si>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</si>
  <si>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</si>
  <si>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</si>
  <si>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</si>
  <si>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</si>
  <si>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</si>
  <si>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</si>
  <si>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</si>
  <si>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</si>
  <si>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</si>
  <si>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</si>
  <si>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</si>
  <si>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</si>
  <si>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</si>
  <si>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</si>
  <si>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</si>
  <si>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</si>
  <si>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</si>
  <si>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</si>
  <si>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</si>
  <si>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</si>
  <si>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</si>
  <si>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</si>
  <si>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</si>
  <si>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</si>
  <si>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</si>
  <si>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</si>
  <si>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</si>
  <si>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</si>
  <si>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</si>
  <si>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</si>
  <si>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</si>
  <si>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</si>
  <si>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</si>
  <si>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</si>
  <si>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</si>
  <si>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</si>
  <si>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</si>
  <si>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</si>
  <si>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</si>
  <si>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</si>
  <si>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 xml:space="preserve"> - КП "Здолбунівкомуненергія":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</si>
  <si>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</si>
  <si>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</si>
  <si>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</si>
  <si>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</si>
  <si>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</si>
  <si>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</si>
  <si>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</si>
  <si>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</si>
  <si>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</si>
  <si>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</si>
  <si>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</si>
  <si>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</si>
  <si>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</si>
  <si>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</si>
  <si>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</si>
  <si>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</si>
  <si>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</si>
  <si>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</si>
  <si>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</si>
  <si>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</si>
  <si>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</si>
  <si>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</si>
  <si>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</si>
  <si>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</si>
  <si>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</si>
  <si>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</si>
  <si>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Забезпечення діяльності музеїв i виставок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</si>
  <si>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</si>
  <si>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</si>
  <si>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</si>
  <si>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</si>
  <si>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</si>
  <si>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</si>
  <si>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</si>
  <si>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</si>
  <si>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</si>
  <si>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</si>
  <si>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</si>
  <si>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</si>
  <si>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</si>
  <si>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</si>
  <si>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</si>
  <si>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</si>
  <si>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</si>
  <si>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</si>
  <si>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</si>
  <si>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</si>
  <si>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</si>
  <si>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</si>
  <si>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</si>
  <si>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</si>
  <si>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</si>
  <si>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</si>
  <si>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</si>
  <si>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</si>
  <si>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 xml:space="preserve">                      РАЗОМ:</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</si>
  <si>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</si>
  <si>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</si>
  <si>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</si>
  <si>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</si>
  <si>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</si>
  <si>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</si>
  <si>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</si>
  <si>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</si>
  <si>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</si>
  <si>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</si>
  <si>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</si>
  <si>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</si>
  <si>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</si>
  <si>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</si>
  <si>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</si>
  <si>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</si>
  <si>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</si>
  <si>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</si>
  <si>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</si>
  <si>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</si>
  <si>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</si>
  <si>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</si>
  <si>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</si>
  <si>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</si>
  <si>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</si>
  <si>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</si>
  <si>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</si>
  <si>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</si>
  <si>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</si>
  <si>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</si>
  <si>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</si>
  <si>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</si>
  <si>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</si>
  <si>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</si>
  <si>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</si>
  <si>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</si>
  <si>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</si>
  <si>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</si>
  <si>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</si>
  <si>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</si>
  <si>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</si>
  <si>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</si>
  <si>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</si>
  <si>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</si>
  <si>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</si>
  <si>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</si>
  <si>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</si>
  <si>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</si>
  <si>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</si>
  <si>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</si>
  <si>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</si>
  <si>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</si>
  <si>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</si>
  <si>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</si>
  <si>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</si>
  <si>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</si>
  <si>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</si>
  <si>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</si>
  <si>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</si>
  <si>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</si>
  <si>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</si>
  <si>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</si>
  <si>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</si>
  <si>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</si>
  <si>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</si>
  <si>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</si>
  <si>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</si>
  <si>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</si>
  <si>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</si>
  <si>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</si>
  <si>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</si>
  <si>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</si>
  <si>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</si>
  <si>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</si>
  <si>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</si>
  <si>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</si>
  <si>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</si>
  <si>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</si>
  <si>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</si>
  <si>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</si>
  <si>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</si>
  <si>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</si>
  <si>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</si>
  <si>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</si>
  <si>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</si>
  <si>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</si>
  <si>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</si>
  <si>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Субвенція на реконструкцію напірного каналізаційного колектра від КНС по вул.Нова до камери переключення в м.Здолбунів Рівненської області</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</si>
  <si>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</si>
  <si>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</si>
  <si>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</si>
  <si>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</si>
  <si>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</si>
  <si>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</si>
  <si>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</si>
  <si>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</si>
  <si>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</si>
  <si>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</si>
  <si>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</si>
  <si>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</si>
  <si>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</si>
  <si>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</si>
  <si>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</si>
  <si>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</si>
  <si>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</si>
  <si>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</si>
  <si>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</si>
  <si>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</si>
  <si>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</si>
  <si>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</si>
  <si>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</si>
  <si>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</si>
  <si>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</si>
  <si>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</si>
  <si>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</si>
  <si>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</si>
  <si>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</si>
  <si>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Субвенція  ГУНП в Рівненській області Рівненському РУП відділення поліції №6 для облашування "Зеленої кімнати"</t>
  </si>
  <si>
    <t>Фінансування за рахунок зміни залишків коштів бюджетів</t>
  </si>
  <si>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</si>
  <si>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</si>
  <si>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</si>
  <si>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</si>
  <si>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</si>
  <si>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</si>
  <si>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</si>
  <si>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</si>
  <si>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</si>
  <si>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</si>
  <si>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</si>
  <si>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</si>
  <si>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</si>
  <si>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</si>
  <si>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Додаток № 4</t>
  </si>
  <si>
    <t>Субвенція на зміцнення матеріально-технічної бази управління Державної казначейської службт України у Здолбунівському районі ( в т.ч. придбання персональних комп"ютерів)</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</si>
  <si>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</si>
  <si>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</si>
  <si>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ГУ ДПС у Рівненській області на придбання конвертів маркованих</t>
  </si>
  <si>
    <t>Виконання робіт по об`єкту: "Реконструкція мережі водопостачання по вул.Зелена в м.Здолбунів Рівненського району,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</si>
  <si>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</si>
  <si>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</si>
  <si>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</si>
  <si>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</si>
  <si>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</si>
  <si>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</si>
  <si>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</si>
  <si>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</si>
  <si>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</si>
  <si>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</si>
  <si>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</si>
  <si>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t>Субвенція з місцевого бюджету на здійснення переданих видатків у сфері освіти за рахунок коштів освітньої субвенції</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</si>
  <si>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</si>
  <si>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</si>
  <si>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Виконання робіт по об'єкту "Капітальний ремонт з заміною котла котельні за адресою: вул.Заводська, 2б  в м.Здолбунів Рівненської області"</t>
  </si>
  <si>
    <t>Виконання робіт по об'єкту "Реконструкція  теплової мережі від котельні по вул.Фабрична,1/2, м.Здолбунів Рівненського району Рівненської області"</t>
  </si>
  <si>
    <t xml:space="preserve">Реконстукція теплової мережі від котельні по вул.Заводська 2б, в м.Здолбунів Рівненського району Рівненської області </t>
  </si>
  <si>
    <t>Здійснення технічного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</si>
  <si>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</si>
  <si>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технічного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</si>
  <si>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</si>
  <si>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 xml:space="preserve">Реконструкція теплової мережі від котельні по вул.Шкільна, 40б, в м.Здолбунів Рівненського району Рівненської області </t>
  </si>
  <si>
    <t>ДОХОДИ</t>
  </si>
  <si>
    <t>бюджету Здолбунівської міської територіальної громади на 2025 рік</t>
  </si>
  <si>
    <t>ФІНАНСУВАННЯ</t>
  </si>
  <si>
    <t>РОЗПОДІЛ ВИДАТКІВ</t>
  </si>
  <si>
    <t>МІЖБЮДЖЕТНІ ТРАНСФЕРТИ</t>
  </si>
  <si>
    <t>Обсяги капітальних вкладень бюджету у розрізі інвестиційних проектів</t>
  </si>
  <si>
    <t>у 2025 році</t>
  </si>
  <si>
    <t>Розподіл витрат бюджету Здолбунівської територіальної громади</t>
  </si>
  <si>
    <t>на реалізацію місцевих / регіональних програм у 2025 році</t>
  </si>
  <si>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</si>
  <si>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</si>
  <si>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</si>
  <si>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</si>
  <si>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</si>
  <si>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</si>
  <si>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</si>
  <si>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</si>
  <si>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</si>
  <si>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</si>
  <si>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</si>
  <si>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</si>
  <si>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</si>
  <si>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</si>
  <si>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</si>
  <si>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</si>
  <si>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Обсяг капітальних вкладень місцевого бджету у 2025 році, гривень</t>
  </si>
  <si>
    <t>Очікуваний рівень готовності проекту на кінець 2025 року, %</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</si>
  <si>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</si>
  <si>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</si>
  <si>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</si>
  <si>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</si>
  <si>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</si>
  <si>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Будівництво-1 об'єктів житлово-комунального господарства</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</si>
  <si>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</si>
  <si>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</si>
  <si>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</si>
  <si>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</si>
  <si>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0615010</t>
  </si>
  <si>
    <t>5010</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</si>
  <si>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</si>
  <si>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</si>
  <si>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</si>
  <si>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</si>
  <si>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</si>
  <si>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</si>
  <si>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</si>
  <si>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</si>
  <si>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</si>
  <si>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</si>
  <si>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</si>
  <si>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</si>
  <si>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</si>
  <si>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</si>
  <si>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</si>
  <si>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Капітальний ремонт приміщення відділення фізичної реабілітації Здолбунівського територіаального центру соціального обслуговування (надання соціальних послуг) Здолбуніської міської ради за адресою : вул.Мазепи гетьмана, 25 м.Здолбунів, Рівненської області</t>
  </si>
  <si>
    <t>Розробка містобудівної документації</t>
  </si>
  <si>
    <t>Поповнення статутного фонду комунального підприємства</t>
  </si>
  <si>
    <t>«Капітальний ремонт будівлі Здолбунівського закладу дошкільної освіти (ясла-садок) №3 «Ладоньки» Здолбунівської міської ради Рівненської області за адресою: вул. Шкільна, 35 А, м. Здолбунів, Рівненської області (заходи з енергозбереження - утеплення фасаду, утеплення горища)»</t>
  </si>
  <si>
    <t>«Капітальний ремонт будівлі Здолбунівського закладу дошкільної освіти (ясла-садок) №5 «Усмішка» Здолбунівської міської ради Рівненської області за адресою: вул. Шкільна, 42 А, м. Здолбунів, Рівненської області (заходи з енергозбереження - утеплення фасаду, утеплення та ремонт даху)»</t>
  </si>
  <si>
    <t>«Капітальний ремонт будівлі Здолбунівського закладу дошкільної освіти (ясла-садок) №2 «Двіночок» Здолбунівської міської ради Рівненської області за адресою: вул. Д. Галицького, 16, м. Здолбунів, Рівненської області (заходи з енергозбереження - утеплення фасаду, утеплення та ремонт даху, заміна дверей)»</t>
  </si>
  <si>
    <t>«Капітальний ремонт будівлі корпус №1  Здолбунівського ліцею №3 Здолбунівської міської ради Рівненської області за адресою:вул.Кармелюка У.,5 , м. Здолбунів, Рівненської області (заходи з енергозбереження - утеплення фасаду, утеплення та ремонт даху, заміна вікон та дверей)»</t>
  </si>
  <si>
    <t>1300</t>
  </si>
  <si>
    <r>
      <t>Будівництво</t>
    </r>
    <r>
      <rPr>
        <b/>
        <vertAlign val="superscript"/>
        <sz val="10"/>
        <color theme="1"/>
        <rFont val="Times New Roman"/>
        <family val="1"/>
        <charset val="204"/>
      </rPr>
      <t>-1</t>
    </r>
    <r>
      <rPr>
        <b/>
        <sz val="10"/>
        <color theme="1"/>
        <rFont val="Times New Roman"/>
        <family val="1"/>
        <charset val="204"/>
      </rPr>
      <t> освітніх установ та закладів</t>
    </r>
  </si>
  <si>
    <t>2010</t>
  </si>
  <si>
    <t>Придбання системи лапароскопічної, багаторазового використання у комплекті</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</si>
  <si>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</si>
  <si>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Інша субвенція на утримання Здолбунівського територіального центру соціального обслуговуванння (надання соціальних послуг) Здолбунівської міської ради</t>
  </si>
  <si>
    <t>Інша субвенція для Комунального некомерційного підприємтсва "Здолбунівська центральна міська лікарня" Здолбунівської міськоїї ради Рівненсько області (забезпечення пільгових категорій населення лікарськими засобами)</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</si>
  <si>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</si>
  <si>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</si>
  <si>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</si>
  <si>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</si>
  <si>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</si>
  <si>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</si>
  <si>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</si>
  <si>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</si>
  <si>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</si>
  <si>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</si>
  <si>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</si>
  <si>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</si>
  <si>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</si>
  <si>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</si>
  <si>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</si>
  <si>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</si>
  <si>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Програми "Здорові діти-здорова та успішна нація" Здолбунівської міської територіальнох громади на 2025-2027  роки</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</si>
  <si>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</si>
  <si>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</si>
  <si>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розвитку Здолбунівської міської тариторіальної громади та підтримки комунальних підприємств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</si>
  <si>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</si>
  <si>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</si>
  <si>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</si>
  <si>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створення єдиного інформаційного простору освіти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</si>
  <si>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</si>
  <si>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</si>
  <si>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</si>
  <si>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 xml:space="preserve">Капітальний ремонт анестезіологій та інтенсивної терапії, що розташоване на 1-ому поверсі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</si>
  <si>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неврологічного відділення, що розташоване на 4-ому поверсі будівлі терапевтичного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</si>
  <si>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будівлі пологового будинку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(ремонт даху, підсилення фундаментів) </t>
  </si>
  <si>
    <r>
      <t>Будівництво</t>
    </r>
    <r>
      <rPr>
        <b/>
        <vertAlign val="superscript"/>
        <sz val="10"/>
        <color theme="1"/>
        <rFont val="Times New Roman"/>
        <family val="1"/>
        <charset val="204"/>
      </rPr>
      <t>-1</t>
    </r>
    <r>
      <rPr>
        <sz val="10"/>
        <color theme="1"/>
        <rFont val="Times New Roman"/>
        <family val="1"/>
        <charset val="204"/>
      </rPr>
      <t> освітніх установ та закладів</t>
    </r>
  </si>
  <si>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</si>
  <si>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</si>
  <si>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</si>
  <si>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</si>
  <si>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</si>
  <si>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</si>
  <si>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</si>
  <si>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</si>
  <si>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</si>
  <si>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</si>
  <si>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</si>
  <si>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</si>
  <si>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</si>
  <si>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і  взуття дітям-сиротам і дітям, позбавленим батьківського піклування Здолбунівської міської територіальної громади на 2025-2027 роки</t>
  </si>
  <si>
    <t>Програма забезпечення безпеки та стійкості критичної інфраструктури на території Здолбунівської міської територіальної грмади на 2025-2027 роки</t>
  </si>
  <si>
    <t>Рішення міської ради від 20.12.24. № 2506</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</si>
  <si>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</si>
  <si>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</si>
  <si>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</si>
  <si>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«Капітальний ремонт будівлі Здолбунівської ЗОШ І-ІІІ ступенів №1  Здолбунівської районної ради Рівненської області в м.Здолбунів по вул.В.Жука,4 (коригування)"</t>
  </si>
  <si>
    <t>0611600</t>
  </si>
  <si>
    <t>"Про зміни до бюджету Здолбунівської міської територіальної громади на 2025 рік"</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</si>
  <si>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</si>
  <si>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обласному бюджету для ДНЗ "Здолбунівське ВПУЗТ" на зміцнення матеріально-технічної бази.</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</si>
  <si>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</si>
  <si>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</si>
  <si>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</si>
  <si>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</si>
  <si>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10611262</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</si>
  <si>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</si>
  <si>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</si>
  <si>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</si>
  <si>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</si>
  <si>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</si>
  <si>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</si>
  <si>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</si>
  <si>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</si>
  <si>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</si>
  <si>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</si>
  <si>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Субвенція військовій частині А4714 на поточні видатки на матеріально-технічне забезпечення та придбання безпілотних авіаційних комплексів</t>
  </si>
  <si>
    <t>Субвенція для ГУНП в Рівненській області для придбання паливно-мастильних матеріалів для поліцейських офіцерів громади</t>
  </si>
  <si>
    <t>Субвенція військовій частині А9937 на поточні видатки на закупівлю безпілотних літальних апаратів та їх складових</t>
  </si>
  <si>
    <t>Субвенція військовій частині А0693 на придбання дронів, засобів радіоелектронної боротьби, генераторів, зарядних станцій та супутникових систем Starlink</t>
  </si>
  <si>
    <t>Субвенція військовій частині А1619 на закупівлю засобів РЕБ та компонентів до них, БПЛА та компонентів до них</t>
  </si>
  <si>
    <t>Субвенція військовій частині А0224 для закупівлі антен спеціального призначення, мачти та коаксільні кабеля, засоби радіоелектронної боротьби та комплектуючі до них, а також закупівлю послуг з їх технічного обслуговування та ремонту</t>
  </si>
  <si>
    <t>9900000000</t>
  </si>
  <si>
    <t>Субвенція військовій частині А4152 для придбання модульних будівель для навчання особового складу</t>
  </si>
  <si>
    <t>Субвенція військовій частині А4648 для придбання військової та спеціалізованої техніки</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</si>
  <si>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</si>
  <si>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</si>
  <si>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Рішення міської ради від 20.12.24. № 2519</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</si>
  <si>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</si>
  <si>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</si>
  <si>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2025-2027 роки</t>
  </si>
  <si>
    <t>Рішення міської ради від 20.12.24. № 2516</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</si>
  <si>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</si>
  <si>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Придбання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t>
  </si>
  <si>
    <t>Закупівля засобів навчання та комп"ютерного обладнання для обладнання навчальних кабінетів предмете "Захист України"</t>
  </si>
  <si>
    <t>2111</t>
  </si>
  <si>
    <t>Вигатовлення ПКД по об"єкту: "Капітальний ремонт системи автоматичної пожежної сигналізації, системи оповіщення про пожежу та управління евакуацією людей будівлі Амбулаторії №4 КНП "Здолбунівський ЦПМД" за адресою : вул.Мазепи гетьмана, 25,м.Здолбунів, Рівненська область"</t>
  </si>
  <si>
    <t>Субвенція для КЗ "Рівненський обсласний молодіжний пластовий вишкільний центр"  на виплату заробітної плати фахівцю відділу молодіжної політики</t>
  </si>
  <si>
    <t>Субвенція для КЗ "Рівненський обсласний молодіжний пластовий вишкільний центр" для участі вихованців пластових гуртків Здолбунова у заходах і таборах</t>
  </si>
  <si>
    <t>Програма створення матеріального резерву Здолбунівської міської територіальної громади для запобігання та ліквідації наслідків надзвичайних ситуацій на 2025-2027 роки</t>
  </si>
  <si>
    <t xml:space="preserve">Програма "Здолбунівський спротив на 2025-2027 роки" </t>
  </si>
  <si>
    <t>Субвенція військовій частині А4122 на придбання FPV дронів та FPV крил, комплектуючих та витратних матеріалів до них, засобів ураження, комплектуючих та витратних матеріалів до них, ремонт, модернізація та обслуговування озброєння, спеціальної, військової техніки та транспортних засобів</t>
  </si>
  <si>
    <t>Субвенція  18 державній пожежно-рятувальній частині 3 державного пожежно-рятувального загону Головного управління ДСНС України у Рівненській області для виконання  заходів з проведення матеріально-технічного переоснащення оперативно-рятувальної служби цивільного захисту, належного утримання будівлі пожежного депо та для забезпечення необхідних умов праці.</t>
  </si>
  <si>
    <t xml:space="preserve">Виготовлення проектно-кошторисної документації по об'єкту "Реконструкція котельні з встановленням когенераційної установки(КГУ)за адресою вул.Шкільна,40 в м.Здолбунів, Рівненської області" </t>
  </si>
  <si>
    <t xml:space="preserve">Виготовлення проектно-кошторисної документації по об'єкту "Реконструкція котельні з встановленням когенераційної установки(КГУ)за адресою вул.Шкільна,40б в м.Здолбунів, Рівненської області" </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</si>
  <si>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</si>
  <si>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Головуючий пленарного засідання</t>
  </si>
  <si>
    <t>Олександр ДАНИЛЮК</t>
  </si>
  <si>
    <t>0611240</t>
  </si>
  <si>
    <t>Виконання заходів щодо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</si>
  <si>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</si>
  <si>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Виконання робіт по об"єкту "Капітальний ремонт харчоблоку в Здолбунівському ліцеї №6 Здолбунівської міської ради за адресою: Рівненська область, м.Здолбунів, вул.Шкільна,40 (коригування)</t>
  </si>
  <si>
    <t xml:space="preserve">Освітня субвенція з державного бюджету місцевим бюджетам </t>
  </si>
  <si>
    <t xml:space="preserve">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</si>
  <si>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</si>
  <si>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</si>
  <si>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</si>
  <si>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</si>
  <si>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</si>
  <si>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r>
      <t>Будівництво</t>
    </r>
    <r>
      <rPr>
        <b/>
        <vertAlign val="superscript"/>
        <sz val="8"/>
        <color theme="1"/>
        <rFont val="Times New Roman"/>
        <family val="1"/>
        <charset val="204"/>
      </rPr>
      <t>-1</t>
    </r>
    <r>
      <rPr>
        <sz val="8"/>
        <color theme="1"/>
        <rFont val="Times New Roman"/>
        <family val="1"/>
        <charset val="204"/>
      </rPr>
      <t> освітніх установ та закладів</t>
    </r>
  </si>
  <si>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</si>
  <si>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</si>
  <si>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Додаток № 3</t>
  </si>
  <si>
    <t xml:space="preserve"> до   рішення Здолбунівської міської ради</t>
  </si>
  <si>
    <t>від 26 березня 2025 року № 2661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</si>
</sst>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53"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2"/>
      <color rgb="FF333333"/>
      <name val="Times New Roman"/>
      <family val="1"/>
      <charset val="204"/>
    </font>
    <font>
      <b/>
      <i/>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vertAlign val="superscript"/>
      <sz val="8"/>
      <color theme="1"/>
      <name val="Times New Roman"/>
      <family val="1"/>
      <charset val="204"/>
    </font>
    <font>
      <b/>
      <vertAlign val="superscript"/>
      <sz val="10"/>
      <color theme="1"/>
      <name val="Times New Roman"/>
      <family val="1"/>
      <charset val="204"/>
    </font>
    <font>
      <b/>
      <sz val="10"/>
      <color theme="1"/>
      <name val="Times New Roman"/>
      <family val="1"/>
      <charset val="204"/>
    </font>
    <font>
      <sz val="12"/>
      <color rgb="FFFF0000"/>
      <name val="Times New Roman"/>
      <family val="1"/>
      <charset val="204"/>
    </font>
    <font>
      <b/>
      <sz val="8"/>
      <color theme="1"/>
      <name val="Times New Roman"/>
      <family val="1"/>
      <charset val="204"/>
    </font>
    <font>
      <b/>
      <i/>
      <sz val="8"/>
      <name val="Times New Roman"/>
      <family val="1"/>
      <charset val="204"/>
    </font>
    <font>
      <i/>
      <sz val="8"/>
      <color theme="1"/>
      <name val="Times New Roman"/>
      <family val="1"/>
      <charset val="204"/>
    </font>
    <font>
      <sz val="8"/>
      <color theme="1"/>
      <name val="Times New Roman"/>
      <family val="1"/>
      <charset val="204"/>
    </font>
    <font>
      <b/>
      <sz val="8"/>
      <color rgb="FF333333"/>
      <name val="Times New Roman"/>
      <family val="1"/>
      <charset val="204"/>
    </font>
    <font>
      <sz val="8"/>
      <color rgb="FF333333"/>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s>
  <cellStyleXfs count="2">
    <xf numFmtId="0" fontId="0" fillId="0" borderId="0"/>
    <xf numFmtId="0" fontId="32" fillId="0" borderId="0"/>
  </cellStyleXfs>
  <cellXfs count="940">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3" fillId="0" borderId="2" xfId="0" applyFont="1" applyFill="1" applyBorder="1" applyAlignment="1">
      <alignment wrapText="1"/>
    </xf>
    <xf numFmtId="3" fontId="2" fillId="2" borderId="1" xfId="0" applyNumberFormat="1" applyFont="1" applyFill="1" applyBorder="1" applyAlignment="1">
      <alignment horizontal="right"/>
    </xf>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33" fillId="0" borderId="1" xfId="0" applyFont="1" applyFill="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Border="1" applyAlignment="1">
      <alignment wrapText="1"/>
    </xf>
    <xf numFmtId="0" fontId="5" fillId="0" borderId="3" xfId="0" applyFont="1" applyFill="1" applyBorder="1" applyAlignment="1">
      <alignment horizontal="center"/>
    </xf>
    <xf numFmtId="0" fontId="33"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 fontId="12" fillId="0" borderId="10" xfId="0" applyNumberFormat="1" applyFont="1" applyFill="1" applyBorder="1"/>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1" xfId="0" applyNumberFormat="1" applyFont="1" applyBorder="1" applyAlignment="1">
      <alignment horizontal="center" vertical="center"/>
    </xf>
    <xf numFmtId="4" fontId="5" fillId="0" borderId="1" xfId="0" applyNumberFormat="1" applyFont="1" applyFill="1" applyBorder="1"/>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49" fontId="2" fillId="0" borderId="1" xfId="0" applyNumberFormat="1" applyFont="1" applyFill="1" applyBorder="1" applyAlignment="1">
      <alignment horizontal="center" vertical="center"/>
    </xf>
    <xf numFmtId="0" fontId="2" fillId="0" borderId="1" xfId="0" applyFont="1" applyBorder="1" applyAlignment="1">
      <alignment horizontal="left"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1" fillId="2" borderId="1"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7"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4" fontId="2" fillId="0" borderId="20" xfId="0" applyNumberFormat="1" applyFont="1" applyFill="1" applyBorder="1" applyAlignment="1">
      <alignment horizontal="right" wrapText="1"/>
    </xf>
    <xf numFmtId="0" fontId="2" fillId="0" borderId="21"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0" fontId="23" fillId="0" borderId="4"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0" fontId="23" fillId="0" borderId="12" xfId="0" applyFont="1" applyFill="1" applyBorder="1" applyAlignment="1">
      <alignment wrapText="1"/>
    </xf>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Fill="1" applyBorder="1" applyAlignment="1">
      <alignment horizontal="right"/>
    </xf>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5"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2" fillId="0" borderId="1" xfId="0" applyFont="1" applyBorder="1" applyAlignment="1">
      <alignment horizontal="left"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9" fontId="23" fillId="2" borderId="1" xfId="0" applyNumberFormat="1" applyFont="1" applyFill="1" applyBorder="1" applyAlignment="1">
      <alignment horizontal="center" vertical="center" wrapText="1"/>
    </xf>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 fontId="23" fillId="0" borderId="1" xfId="0" applyNumberFormat="1" applyFont="1" applyFill="1" applyBorder="1" applyAlignment="1">
      <alignment horizontal="right"/>
    </xf>
    <xf numFmtId="49" fontId="23" fillId="0" borderId="1" xfId="0" applyNumberFormat="1" applyFont="1" applyBorder="1" applyAlignment="1">
      <alignment horizontal="center" vertical="center"/>
    </xf>
    <xf numFmtId="4" fontId="37" fillId="0" borderId="7" xfId="0" applyNumberFormat="1" applyFont="1" applyFill="1" applyBorder="1"/>
    <xf numFmtId="165" fontId="23" fillId="0" borderId="1" xfId="0" applyNumberFormat="1" applyFont="1" applyFill="1" applyBorder="1" applyAlignment="1">
      <alignment horizontal="right"/>
    </xf>
    <xf numFmtId="4" fontId="23" fillId="0" borderId="8" xfId="0" applyNumberFormat="1" applyFont="1" applyFill="1" applyBorder="1"/>
    <xf numFmtId="4" fontId="12" fillId="0" borderId="3" xfId="0" applyNumberFormat="1" applyFont="1" applyFill="1" applyBorder="1"/>
    <xf numFmtId="4" fontId="12" fillId="0" borderId="7" xfId="0" applyNumberFormat="1" applyFont="1" applyFill="1" applyBorder="1"/>
    <xf numFmtId="4" fontId="12" fillId="0" borderId="26" xfId="0" applyNumberFormat="1" applyFont="1" applyFill="1" applyBorder="1"/>
    <xf numFmtId="4" fontId="12" fillId="0" borderId="31" xfId="0" applyNumberFormat="1" applyFont="1" applyFill="1" applyBorder="1"/>
    <xf numFmtId="4" fontId="23" fillId="0" borderId="26" xfId="0" applyNumberFormat="1" applyFont="1" applyFill="1" applyBorder="1"/>
    <xf numFmtId="0" fontId="24" fillId="0" borderId="0" xfId="0" applyFont="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50" xfId="0" applyNumberFormat="1" applyFont="1" applyFill="1" applyBorder="1"/>
    <xf numFmtId="4" fontId="23" fillId="0" borderId="51" xfId="0" applyNumberFormat="1" applyFont="1" applyFill="1" applyBorder="1"/>
    <xf numFmtId="4" fontId="23" fillId="0" borderId="40" xfId="0" applyNumberFormat="1" applyFont="1" applyFill="1" applyBorder="1"/>
    <xf numFmtId="0" fontId="23" fillId="0" borderId="36" xfId="0" applyFont="1" applyFill="1" applyBorder="1"/>
    <xf numFmtId="0" fontId="12" fillId="0" borderId="25" xfId="0" applyFont="1" applyBorder="1" applyAlignment="1">
      <alignment horizontal="center"/>
    </xf>
    <xf numFmtId="49" fontId="12" fillId="0" borderId="25" xfId="0" applyNumberFormat="1" applyFont="1" applyBorder="1" applyAlignment="1">
      <alignment horizontal="center"/>
    </xf>
    <xf numFmtId="4" fontId="12" fillId="0" borderId="13" xfId="0" applyNumberFormat="1" applyFont="1" applyFill="1" applyBorder="1"/>
    <xf numFmtId="4" fontId="12" fillId="0" borderId="25" xfId="0" applyNumberFormat="1" applyFont="1" applyFill="1" applyBorder="1"/>
    <xf numFmtId="4" fontId="12" fillId="0" borderId="46" xfId="0" applyNumberFormat="1" applyFont="1" applyFill="1" applyBorder="1"/>
    <xf numFmtId="4" fontId="12" fillId="0" borderId="52"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4" fontId="2" fillId="2" borderId="20" xfId="0" applyNumberFormat="1" applyFont="1" applyFill="1" applyBorder="1" applyAlignment="1">
      <alignment horizontal="right"/>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4" fontId="5" fillId="0" borderId="26" xfId="0" applyNumberFormat="1" applyFont="1" applyFill="1" applyBorder="1" applyAlignment="1">
      <alignment horizontal="right"/>
    </xf>
    <xf numFmtId="0" fontId="2" fillId="0" borderId="3" xfId="0" applyFont="1" applyFill="1" applyBorder="1" applyAlignment="1">
      <alignment horizontal="center" vertical="center" wrapText="1"/>
    </xf>
    <xf numFmtId="49" fontId="5" fillId="0" borderId="17" xfId="0" applyNumberFormat="1" applyFont="1" applyFill="1" applyBorder="1" applyAlignment="1">
      <alignment horizontal="center" vertical="center"/>
    </xf>
    <xf numFmtId="49" fontId="5" fillId="0" borderId="17" xfId="0" applyNumberFormat="1" applyFont="1" applyFill="1" applyBorder="1" applyAlignment="1">
      <alignment horizontal="center" vertical="top" wrapText="1"/>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1" fillId="0" borderId="17" xfId="0" applyNumberFormat="1" applyFont="1" applyFill="1" applyBorder="1" applyAlignment="1">
      <alignment horizontal="center" vertical="center"/>
    </xf>
    <xf numFmtId="0" fontId="5" fillId="0" borderId="1" xfId="0" applyFont="1" applyBorder="1" applyAlignment="1">
      <alignment horizontal="center" vertical="center"/>
    </xf>
    <xf numFmtId="0" fontId="31"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4" fontId="23" fillId="0" borderId="7" xfId="0" applyNumberFormat="1" applyFont="1" applyFill="1" applyBorder="1" applyAlignment="1">
      <alignment vertical="center"/>
    </xf>
    <xf numFmtId="4" fontId="23" fillId="0" borderId="1" xfId="0" applyNumberFormat="1" applyFont="1" applyFill="1" applyBorder="1" applyAlignment="1">
      <alignment vertical="center"/>
    </xf>
    <xf numFmtId="4" fontId="23" fillId="0" borderId="20" xfId="0" applyNumberFormat="1" applyFont="1" applyFill="1" applyBorder="1"/>
    <xf numFmtId="4" fontId="23" fillId="0" borderId="5" xfId="0" applyNumberFormat="1" applyFont="1" applyFill="1" applyBorder="1"/>
    <xf numFmtId="4" fontId="23" fillId="0" borderId="22" xfId="0" applyNumberFormat="1" applyFont="1" applyFill="1" applyBorder="1"/>
    <xf numFmtId="4" fontId="23" fillId="0" borderId="4" xfId="0" applyNumberFormat="1" applyFont="1" applyFill="1" applyBorder="1" applyAlignment="1">
      <alignment horizontal="right"/>
    </xf>
    <xf numFmtId="4" fontId="23" fillId="0" borderId="38" xfId="0" applyNumberFormat="1" applyFont="1" applyFill="1" applyBorder="1"/>
    <xf numFmtId="4" fontId="23" fillId="0" borderId="28" xfId="0" applyNumberFormat="1" applyFont="1" applyFill="1" applyBorder="1"/>
    <xf numFmtId="49" fontId="23" fillId="0" borderId="3" xfId="0" applyNumberFormat="1" applyFont="1" applyFill="1" applyBorder="1" applyAlignment="1">
      <alignment horizontal="center" vertical="center"/>
    </xf>
    <xf numFmtId="0" fontId="23" fillId="0" borderId="3" xfId="0" applyFont="1" applyFill="1" applyBorder="1" applyAlignment="1">
      <alignment horizontal="center" vertical="center"/>
    </xf>
    <xf numFmtId="0" fontId="23" fillId="2" borderId="3" xfId="0" applyFont="1" applyFill="1" applyBorder="1" applyAlignment="1">
      <alignment horizontal="center" vertical="center" wrapText="1"/>
    </xf>
    <xf numFmtId="0" fontId="1" fillId="0" borderId="18" xfId="0" applyFont="1" applyFill="1" applyBorder="1" applyAlignment="1">
      <alignment horizontal="center" vertical="center" wrapText="1"/>
    </xf>
    <xf numFmtId="49" fontId="23" fillId="0" borderId="27" xfId="0" applyNumberFormat="1" applyFont="1" applyFill="1" applyBorder="1" applyAlignment="1">
      <alignment horizontal="center" vertical="center"/>
    </xf>
    <xf numFmtId="4" fontId="23" fillId="0" borderId="21" xfId="0" applyNumberFormat="1" applyFont="1" applyFill="1" applyBorder="1"/>
    <xf numFmtId="4" fontId="23" fillId="0" borderId="0" xfId="0" applyNumberFormat="1" applyFont="1"/>
    <xf numFmtId="4" fontId="2" fillId="2" borderId="1" xfId="0" applyNumberFormat="1" applyFont="1" applyFill="1" applyBorder="1" applyAlignment="1">
      <alignment horizontal="right" vertical="center"/>
    </xf>
    <xf numFmtId="4" fontId="10" fillId="0" borderId="6" xfId="0" applyNumberFormat="1" applyFont="1" applyFill="1" applyBorder="1" applyAlignment="1">
      <alignment horizontal="right" vertical="center"/>
    </xf>
    <xf numFmtId="4" fontId="39" fillId="0" borderId="7" xfId="0" applyNumberFormat="1" applyFont="1" applyFill="1" applyBorder="1"/>
    <xf numFmtId="4" fontId="39" fillId="0" borderId="1" xfId="0" applyNumberFormat="1" applyFont="1" applyFill="1" applyBorder="1"/>
    <xf numFmtId="4" fontId="39" fillId="0" borderId="4" xfId="0" applyNumberFormat="1" applyFont="1" applyFill="1" applyBorder="1"/>
    <xf numFmtId="0" fontId="5" fillId="0" borderId="32" xfId="0" applyFont="1" applyBorder="1" applyAlignment="1">
      <alignment horizontal="center"/>
    </xf>
    <xf numFmtId="0" fontId="6" fillId="0" borderId="5" xfId="0" applyFont="1" applyBorder="1" applyAlignment="1">
      <alignment wrapText="1"/>
    </xf>
    <xf numFmtId="4" fontId="5" fillId="2" borderId="5" xfId="0" applyNumberFormat="1" applyFont="1" applyFill="1" applyBorder="1" applyAlignment="1" applyProtection="1">
      <alignment horizontal="right"/>
    </xf>
    <xf numFmtId="4" fontId="5" fillId="0" borderId="8" xfId="0" applyNumberFormat="1" applyFont="1" applyFill="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pplyProtection="1">
      <alignment horizontal="right"/>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0" fontId="1" fillId="2" borderId="56" xfId="0" applyFont="1" applyFill="1" applyBorder="1" applyAlignment="1">
      <alignment horizontal="center" wrapText="1"/>
    </xf>
    <xf numFmtId="4" fontId="1" fillId="2" borderId="25" xfId="0" applyNumberFormat="1" applyFont="1" applyFill="1" applyBorder="1" applyAlignment="1" applyProtection="1">
      <alignment horizontal="right"/>
    </xf>
    <xf numFmtId="0" fontId="1" fillId="2" borderId="36" xfId="0" applyFont="1" applyFill="1" applyBorder="1" applyAlignment="1">
      <alignment wrapText="1"/>
    </xf>
    <xf numFmtId="49" fontId="23" fillId="2" borderId="7" xfId="0" applyNumberFormat="1" applyFont="1" applyFill="1" applyBorder="1" applyAlignment="1">
      <alignment horizontal="center" vertical="center" wrapText="1"/>
    </xf>
    <xf numFmtId="49" fontId="12" fillId="0" borderId="31"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49" fontId="12" fillId="0" borderId="7" xfId="0" applyNumberFormat="1" applyFont="1" applyBorder="1" applyAlignment="1">
      <alignment horizontal="center" vertical="center"/>
    </xf>
    <xf numFmtId="4" fontId="24" fillId="0" borderId="3" xfId="0" applyNumberFormat="1" applyFont="1" applyFill="1" applyBorder="1"/>
    <xf numFmtId="4" fontId="39" fillId="0" borderId="3" xfId="0" applyNumberFormat="1" applyFont="1" applyFill="1" applyBorder="1"/>
    <xf numFmtId="4" fontId="24" fillId="0" borderId="31" xfId="0" applyNumberFormat="1" applyFont="1" applyFill="1" applyBorder="1"/>
    <xf numFmtId="4" fontId="12" fillId="0" borderId="17" xfId="0" applyNumberFormat="1" applyFont="1" applyFill="1" applyBorder="1"/>
    <xf numFmtId="4" fontId="12" fillId="0" borderId="30" xfId="0" applyNumberFormat="1" applyFont="1" applyFill="1" applyBorder="1"/>
    <xf numFmtId="4" fontId="23" fillId="0" borderId="27" xfId="0" applyNumberFormat="1" applyFont="1" applyFill="1" applyBorder="1"/>
    <xf numFmtId="4" fontId="23" fillId="0" borderId="43" xfId="0" applyNumberFormat="1" applyFont="1" applyFill="1" applyBorder="1"/>
    <xf numFmtId="4" fontId="23" fillId="0" borderId="44" xfId="0" applyNumberFormat="1" applyFont="1" applyFill="1" applyBorder="1"/>
    <xf numFmtId="4" fontId="23" fillId="0" borderId="45" xfId="0" applyNumberFormat="1" applyFont="1" applyFill="1" applyBorder="1"/>
    <xf numFmtId="4" fontId="12" fillId="0" borderId="20" xfId="0" applyNumberFormat="1" applyFont="1" applyFill="1" applyBorder="1"/>
    <xf numFmtId="4" fontId="12" fillId="0" borderId="27" xfId="0" applyNumberFormat="1" applyFont="1" applyFill="1" applyBorder="1"/>
    <xf numFmtId="4" fontId="12" fillId="0" borderId="28" xfId="0" applyNumberFormat="1" applyFont="1" applyFill="1" applyBorder="1"/>
    <xf numFmtId="4" fontId="12" fillId="0" borderId="21" xfId="0" applyNumberFormat="1" applyFont="1" applyFill="1" applyBorder="1"/>
    <xf numFmtId="4" fontId="23" fillId="0" borderId="32" xfId="0" applyNumberFormat="1" applyFont="1" applyFill="1" applyBorder="1"/>
    <xf numFmtId="4" fontId="38" fillId="3" borderId="3" xfId="0" applyNumberFormat="1" applyFont="1" applyFill="1" applyBorder="1" applyAlignment="1">
      <alignment horizontal="right" wrapText="1"/>
    </xf>
    <xf numFmtId="4" fontId="23" fillId="0" borderId="3" xfId="0" applyNumberFormat="1" applyFont="1" applyFill="1" applyBorder="1" applyAlignment="1">
      <alignment horizontal="right"/>
    </xf>
    <xf numFmtId="4" fontId="23" fillId="0" borderId="66" xfId="0" applyNumberFormat="1" applyFont="1" applyFill="1" applyBorder="1"/>
    <xf numFmtId="4" fontId="12" fillId="0" borderId="38" xfId="0" applyNumberFormat="1" applyFont="1" applyFill="1" applyBorder="1"/>
    <xf numFmtId="4" fontId="24" fillId="0" borderId="26" xfId="0" applyNumberFormat="1" applyFont="1" applyFill="1" applyBorder="1"/>
    <xf numFmtId="4" fontId="23" fillId="0" borderId="3" xfId="0" applyNumberFormat="1" applyFont="1" applyFill="1" applyBorder="1" applyAlignment="1">
      <alignment vertical="center"/>
    </xf>
    <xf numFmtId="4" fontId="23" fillId="0" borderId="4" xfId="0" applyNumberFormat="1" applyFont="1" applyFill="1" applyBorder="1" applyAlignment="1">
      <alignment vertical="center"/>
    </xf>
    <xf numFmtId="4" fontId="12" fillId="0" borderId="49" xfId="0" applyNumberFormat="1" applyFont="1" applyFill="1" applyBorder="1"/>
    <xf numFmtId="4" fontId="12" fillId="0" borderId="15" xfId="0" applyNumberFormat="1" applyFont="1" applyFill="1" applyBorder="1"/>
    <xf numFmtId="0" fontId="23" fillId="0" borderId="43" xfId="0" applyFont="1" applyFill="1" applyBorder="1" applyAlignment="1">
      <alignment horizontal="center" vertical="center"/>
    </xf>
    <xf numFmtId="49" fontId="23" fillId="0" borderId="23" xfId="0" applyNumberFormat="1" applyFont="1" applyBorder="1" applyAlignment="1">
      <alignment horizontal="center" vertical="center"/>
    </xf>
    <xf numFmtId="49" fontId="23" fillId="0" borderId="32" xfId="0" applyNumberFormat="1" applyFont="1" applyFill="1" applyBorder="1" applyAlignment="1">
      <alignment horizontal="center" vertical="center"/>
    </xf>
    <xf numFmtId="49" fontId="23" fillId="0" borderId="8" xfId="0" applyNumberFormat="1" applyFont="1" applyBorder="1" applyAlignment="1">
      <alignment horizontal="center" vertical="center"/>
    </xf>
    <xf numFmtId="4" fontId="12" fillId="0" borderId="46" xfId="0" applyNumberFormat="1" applyFont="1" applyFill="1" applyBorder="1" applyAlignment="1">
      <alignment horizontal="right"/>
    </xf>
    <xf numFmtId="0" fontId="1" fillId="0" borderId="68" xfId="0" applyFont="1" applyBorder="1" applyAlignment="1">
      <alignment horizontal="left"/>
    </xf>
    <xf numFmtId="4" fontId="1" fillId="0" borderId="54" xfId="0" applyNumberFormat="1" applyFont="1" applyFill="1" applyBorder="1" applyAlignment="1">
      <alignment horizontal="right"/>
    </xf>
    <xf numFmtId="4" fontId="1" fillId="0" borderId="53" xfId="0" applyNumberFormat="1" applyFont="1" applyFill="1" applyBorder="1" applyAlignment="1">
      <alignment horizontal="right"/>
    </xf>
    <xf numFmtId="4" fontId="1" fillId="0" borderId="69" xfId="0" applyNumberFormat="1" applyFont="1" applyFill="1" applyBorder="1" applyAlignment="1">
      <alignment horizontal="right"/>
    </xf>
    <xf numFmtId="0" fontId="1" fillId="0" borderId="41" xfId="0" applyFont="1" applyBorder="1" applyAlignment="1">
      <alignment horizontal="left"/>
    </xf>
    <xf numFmtId="4" fontId="1" fillId="0" borderId="13" xfId="0" applyNumberFormat="1" applyFont="1" applyFill="1" applyBorder="1" applyAlignment="1">
      <alignment horizontal="right"/>
    </xf>
    <xf numFmtId="49" fontId="1" fillId="0" borderId="62" xfId="0" applyNumberFormat="1" applyFont="1" applyFill="1" applyBorder="1" applyAlignment="1">
      <alignment horizontal="center" vertical="center"/>
    </xf>
    <xf numFmtId="0" fontId="10" fillId="0" borderId="54" xfId="0" applyFont="1" applyBorder="1" applyAlignment="1">
      <alignment horizontal="center" vertical="center"/>
    </xf>
    <xf numFmtId="0" fontId="10" fillId="0" borderId="63" xfId="0" applyFont="1" applyBorder="1" applyAlignment="1">
      <alignment horizontal="center" vertical="center"/>
    </xf>
    <xf numFmtId="49" fontId="1" fillId="0" borderId="36" xfId="0" applyNumberFormat="1" applyFont="1" applyFill="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0" fontId="12" fillId="2" borderId="13" xfId="0" applyFont="1" applyFill="1" applyBorder="1" applyAlignment="1">
      <alignment horizontal="center" vertical="center" wrapText="1"/>
    </xf>
    <xf numFmtId="49" fontId="12" fillId="2" borderId="14" xfId="0" applyNumberFormat="1" applyFont="1" applyFill="1" applyBorder="1" applyAlignment="1">
      <alignment horizontal="center" vertical="center" wrapText="1"/>
    </xf>
    <xf numFmtId="49" fontId="23" fillId="2" borderId="32" xfId="0" applyNumberFormat="1" applyFont="1" applyFill="1" applyBorder="1" applyAlignment="1">
      <alignment horizontal="center" vertical="center" wrapText="1"/>
    </xf>
    <xf numFmtId="49" fontId="23" fillId="2" borderId="5" xfId="0" applyNumberFormat="1" applyFont="1" applyFill="1" applyBorder="1" applyAlignment="1">
      <alignment horizontal="center" vertical="center" wrapText="1"/>
    </xf>
    <xf numFmtId="49" fontId="12" fillId="0" borderId="31"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3" fillId="2" borderId="20" xfId="0" applyNumberFormat="1" applyFont="1" applyFill="1" applyBorder="1" applyAlignment="1">
      <alignment horizontal="center" vertical="center" wrapText="1"/>
    </xf>
    <xf numFmtId="0" fontId="24" fillId="2" borderId="7"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23" fillId="2" borderId="25" xfId="0" applyFont="1" applyFill="1" applyBorder="1" applyAlignment="1">
      <alignment horizontal="center" vertical="center" wrapText="1"/>
    </xf>
    <xf numFmtId="49" fontId="23" fillId="2" borderId="14" xfId="0" applyNumberFormat="1" applyFont="1" applyFill="1" applyBorder="1" applyAlignment="1">
      <alignment horizontal="center" vertical="center" wrapText="1"/>
    </xf>
    <xf numFmtId="49" fontId="23" fillId="2" borderId="44" xfId="0" applyNumberFormat="1" applyFont="1" applyFill="1" applyBorder="1" applyAlignment="1">
      <alignment horizontal="center" vertical="center" wrapText="1"/>
    </xf>
    <xf numFmtId="49" fontId="23" fillId="2" borderId="23" xfId="0" applyNumberFormat="1" applyFont="1" applyFill="1" applyBorder="1" applyAlignment="1">
      <alignment horizontal="center" vertical="center" wrapText="1"/>
    </xf>
    <xf numFmtId="49" fontId="12" fillId="0" borderId="30" xfId="0" applyNumberFormat="1" applyFont="1" applyFill="1" applyBorder="1" applyAlignment="1">
      <alignment horizontal="center" vertical="center"/>
    </xf>
    <xf numFmtId="49" fontId="12" fillId="0" borderId="62" xfId="0" applyNumberFormat="1" applyFont="1" applyFill="1" applyBorder="1" applyAlignment="1">
      <alignment horizontal="center" vertical="center"/>
    </xf>
    <xf numFmtId="49" fontId="12" fillId="0" borderId="30" xfId="0" applyNumberFormat="1" applyFont="1" applyFill="1" applyBorder="1" applyAlignment="1">
      <alignment horizontal="center" vertical="center" wrapText="1"/>
    </xf>
    <xf numFmtId="49" fontId="39" fillId="0" borderId="31" xfId="0" applyNumberFormat="1" applyFont="1" applyFill="1" applyBorder="1" applyAlignment="1">
      <alignment horizontal="center" vertical="center" wrapText="1"/>
    </xf>
    <xf numFmtId="49" fontId="12" fillId="0" borderId="49" xfId="0" applyNumberFormat="1"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40" fillId="0" borderId="22" xfId="0" applyFont="1" applyBorder="1" applyAlignment="1">
      <alignment horizontal="left" vertical="top" wrapText="1"/>
    </xf>
    <xf numFmtId="0" fontId="40" fillId="0" borderId="18" xfId="0" applyFont="1" applyBorder="1" applyAlignment="1">
      <alignment horizontal="left" wrapText="1"/>
    </xf>
    <xf numFmtId="0" fontId="40" fillId="0" borderId="18" xfId="0" applyFont="1" applyBorder="1" applyAlignment="1">
      <alignment vertical="top" wrapText="1"/>
    </xf>
    <xf numFmtId="0" fontId="40" fillId="0" borderId="0" xfId="0" applyFont="1" applyBorder="1" applyAlignment="1">
      <alignment vertical="top" wrapText="1"/>
    </xf>
    <xf numFmtId="0" fontId="40" fillId="0" borderId="0" xfId="0" applyFont="1" applyBorder="1" applyAlignment="1">
      <alignment wrapText="1"/>
    </xf>
    <xf numFmtId="0" fontId="40" fillId="0" borderId="67" xfId="0" applyFont="1" applyBorder="1" applyAlignment="1">
      <alignment vertical="top" wrapText="1"/>
    </xf>
    <xf numFmtId="0" fontId="40" fillId="0" borderId="18" xfId="0" applyFont="1" applyFill="1" applyBorder="1" applyAlignment="1">
      <alignment vertical="center" wrapText="1"/>
    </xf>
    <xf numFmtId="0" fontId="42" fillId="0" borderId="18" xfId="0" applyFont="1" applyBorder="1" applyAlignment="1">
      <alignment vertical="top" wrapText="1"/>
    </xf>
    <xf numFmtId="0" fontId="41" fillId="0" borderId="18" xfId="0" applyFont="1" applyBorder="1" applyAlignment="1">
      <alignment horizontal="left" vertical="center" wrapText="1"/>
    </xf>
    <xf numFmtId="0" fontId="40" fillId="0" borderId="19" xfId="0" applyFont="1" applyBorder="1" applyAlignment="1">
      <alignment vertical="top" wrapText="1"/>
    </xf>
    <xf numFmtId="0" fontId="41" fillId="0" borderId="41" xfId="0" applyFont="1" applyBorder="1" applyAlignment="1">
      <alignment vertical="top" wrapText="1"/>
    </xf>
    <xf numFmtId="0" fontId="40" fillId="0" borderId="22" xfId="0" applyFont="1" applyBorder="1" applyAlignment="1">
      <alignment vertical="top" wrapText="1"/>
    </xf>
    <xf numFmtId="0" fontId="40" fillId="2" borderId="19" xfId="0" applyFont="1" applyFill="1" applyBorder="1" applyAlignment="1">
      <alignment vertical="top" wrapText="1"/>
    </xf>
    <xf numFmtId="0" fontId="41" fillId="0" borderId="41" xfId="0" applyFont="1" applyBorder="1"/>
    <xf numFmtId="49" fontId="12" fillId="0" borderId="3" xfId="0" applyNumberFormat="1" applyFont="1" applyFill="1" applyBorder="1" applyAlignment="1">
      <alignment horizontal="center" vertical="center"/>
    </xf>
    <xf numFmtId="0" fontId="41" fillId="0" borderId="18" xfId="0" applyFont="1" applyBorder="1" applyAlignment="1">
      <alignment horizontal="left" wrapText="1"/>
    </xf>
    <xf numFmtId="49" fontId="39" fillId="0" borderId="31" xfId="0" applyNumberFormat="1" applyFont="1" applyFill="1" applyBorder="1" applyAlignment="1">
      <alignment horizontal="center" vertical="center"/>
    </xf>
    <xf numFmtId="49" fontId="24" fillId="0" borderId="3" xfId="0" applyNumberFormat="1" applyFont="1" applyFill="1" applyBorder="1" applyAlignment="1">
      <alignment horizontal="center" vertical="center"/>
    </xf>
    <xf numFmtId="49" fontId="24" fillId="0" borderId="7" xfId="0" applyNumberFormat="1" applyFont="1" applyBorder="1" applyAlignment="1">
      <alignment horizontal="center" vertical="center"/>
    </xf>
    <xf numFmtId="0" fontId="42" fillId="0" borderId="18" xfId="0" applyFont="1" applyBorder="1" applyAlignment="1">
      <alignment horizontal="left" wrapText="1"/>
    </xf>
    <xf numFmtId="4" fontId="24" fillId="0" borderId="32" xfId="0" applyNumberFormat="1" applyFont="1" applyFill="1" applyBorder="1"/>
    <xf numFmtId="4" fontId="24" fillId="0" borderId="5" xfId="0" applyNumberFormat="1" applyFont="1" applyFill="1" applyBorder="1"/>
    <xf numFmtId="4" fontId="24" fillId="0" borderId="6" xfId="0" applyNumberFormat="1" applyFont="1" applyFill="1" applyBorder="1"/>
    <xf numFmtId="4" fontId="12" fillId="0" borderId="62" xfId="0" applyNumberFormat="1" applyFont="1" applyFill="1" applyBorder="1"/>
    <xf numFmtId="4" fontId="12" fillId="0" borderId="33" xfId="0" applyNumberFormat="1" applyFont="1" applyFill="1" applyBorder="1"/>
    <xf numFmtId="4" fontId="12" fillId="0" borderId="70" xfId="0" applyNumberFormat="1" applyFont="1" applyFill="1" applyBorder="1" applyAlignment="1">
      <alignment horizontal="right"/>
    </xf>
    <xf numFmtId="0" fontId="23" fillId="0" borderId="54" xfId="0" applyFont="1" applyFill="1" applyBorder="1" applyAlignment="1">
      <alignment horizontal="center"/>
    </xf>
    <xf numFmtId="0" fontId="23" fillId="0" borderId="63" xfId="0" applyFont="1" applyFill="1" applyBorder="1" applyAlignment="1">
      <alignment horizontal="center"/>
    </xf>
    <xf numFmtId="0" fontId="23" fillId="0" borderId="53" xfId="0" applyFont="1" applyFill="1" applyBorder="1" applyAlignment="1">
      <alignment horizontal="center"/>
    </xf>
    <xf numFmtId="0" fontId="23" fillId="0" borderId="70" xfId="0" applyFont="1" applyFill="1" applyBorder="1" applyAlignment="1">
      <alignment horizontal="center"/>
    </xf>
    <xf numFmtId="0" fontId="23" fillId="0" borderId="68" xfId="0" applyFont="1" applyFill="1" applyBorder="1" applyAlignment="1">
      <alignment horizontal="center"/>
    </xf>
    <xf numFmtId="4" fontId="1" fillId="0" borderId="14" xfId="0" applyNumberFormat="1" applyFont="1" applyFill="1" applyBorder="1" applyAlignment="1">
      <alignment horizontal="right"/>
    </xf>
    <xf numFmtId="4" fontId="1" fillId="0" borderId="68" xfId="0" applyNumberFormat="1" applyFont="1" applyFill="1" applyBorder="1" applyAlignment="1">
      <alignment horizontal="right"/>
    </xf>
    <xf numFmtId="49" fontId="12" fillId="0" borderId="56" xfId="0" applyNumberFormat="1" applyFont="1" applyFill="1" applyBorder="1" applyAlignment="1">
      <alignment horizontal="center" vertical="center" wrapText="1"/>
    </xf>
    <xf numFmtId="0" fontId="41" fillId="2" borderId="15" xfId="0" applyFont="1" applyFill="1" applyBorder="1" applyAlignment="1">
      <alignment vertical="top" wrapText="1"/>
    </xf>
    <xf numFmtId="4" fontId="12" fillId="0" borderId="59" xfId="0" applyNumberFormat="1" applyFont="1" applyBorder="1"/>
    <xf numFmtId="4" fontId="12" fillId="0" borderId="42" xfId="0" applyNumberFormat="1" applyFont="1" applyBorder="1"/>
    <xf numFmtId="4" fontId="23" fillId="0" borderId="42" xfId="0" applyNumberFormat="1" applyFont="1" applyBorder="1"/>
    <xf numFmtId="4" fontId="23" fillId="0" borderId="71" xfId="0" applyNumberFormat="1" applyFont="1" applyBorder="1"/>
    <xf numFmtId="4" fontId="23" fillId="0" borderId="72" xfId="0" applyNumberFormat="1" applyFont="1" applyBorder="1"/>
    <xf numFmtId="0" fontId="33" fillId="0" borderId="18" xfId="0" applyFont="1" applyBorder="1" applyAlignment="1">
      <alignment horizontal="left" wrapText="1"/>
    </xf>
    <xf numFmtId="0" fontId="2" fillId="0" borderId="1" xfId="0" applyFont="1" applyBorder="1" applyAlignment="1">
      <alignment vertical="top" wrapText="1"/>
    </xf>
    <xf numFmtId="0" fontId="5" fillId="0" borderId="18" xfId="0" applyFont="1" applyBorder="1" applyAlignment="1">
      <alignment vertical="top" wrapText="1"/>
    </xf>
    <xf numFmtId="0" fontId="5" fillId="0" borderId="18" xfId="0" applyFont="1" applyBorder="1" applyAlignment="1">
      <alignment vertical="center" wrapText="1"/>
    </xf>
    <xf numFmtId="0" fontId="1" fillId="0" borderId="1" xfId="0" applyFont="1" applyBorder="1" applyAlignment="1">
      <alignment vertical="center" wrapText="1"/>
    </xf>
    <xf numFmtId="0" fontId="5" fillId="0" borderId="1" xfId="0" applyFont="1" applyBorder="1"/>
    <xf numFmtId="0" fontId="5" fillId="0" borderId="4" xfId="0" applyFont="1" applyBorder="1"/>
    <xf numFmtId="49" fontId="5" fillId="2" borderId="1" xfId="0" applyNumberFormat="1" applyFont="1" applyFill="1" applyBorder="1" applyAlignment="1">
      <alignment horizontal="center" vertical="center" wrapText="1"/>
    </xf>
    <xf numFmtId="0" fontId="45" fillId="0" borderId="18" xfId="0" applyFont="1" applyFill="1" applyBorder="1" applyAlignment="1">
      <alignment vertical="center" wrapText="1"/>
    </xf>
    <xf numFmtId="49" fontId="5" fillId="0" borderId="5" xfId="0" applyNumberFormat="1" applyFont="1" applyFill="1" applyBorder="1" applyAlignment="1">
      <alignment horizontal="center" vertical="center"/>
    </xf>
    <xf numFmtId="0" fontId="45" fillId="0" borderId="18" xfId="0" applyFont="1" applyBorder="1" applyAlignment="1">
      <alignment vertical="top" wrapText="1"/>
    </xf>
    <xf numFmtId="49" fontId="5" fillId="0" borderId="32" xfId="0" applyNumberFormat="1" applyFont="1" applyFill="1" applyBorder="1" applyAlignment="1">
      <alignment horizontal="center" vertical="center"/>
    </xf>
    <xf numFmtId="0" fontId="2" fillId="0" borderId="1" xfId="0" applyFont="1" applyFill="1" applyBorder="1" applyAlignment="1">
      <alignment vertical="top" wrapText="1"/>
    </xf>
    <xf numFmtId="4" fontId="2" fillId="2" borderId="1" xfId="0" applyNumberFormat="1" applyFont="1" applyFill="1" applyBorder="1" applyAlignment="1">
      <alignment horizontal="right"/>
    </xf>
    <xf numFmtId="0" fontId="2" fillId="2" borderId="73" xfId="0" applyFont="1" applyFill="1" applyBorder="1" applyAlignment="1">
      <alignment horizontal="center" wrapText="1"/>
    </xf>
    <xf numFmtId="4" fontId="2" fillId="0" borderId="23" xfId="0" applyNumberFormat="1" applyFont="1" applyFill="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Fill="1" applyBorder="1" applyAlignment="1">
      <alignment horizontal="right"/>
    </xf>
    <xf numFmtId="4" fontId="2" fillId="2" borderId="4" xfId="0" applyNumberFormat="1" applyFont="1" applyFill="1" applyBorder="1" applyAlignment="1">
      <alignment horizontal="right"/>
    </xf>
    <xf numFmtId="0" fontId="2" fillId="0" borderId="11" xfId="0" applyFont="1" applyBorder="1" applyAlignment="1">
      <alignment wrapText="1"/>
    </xf>
    <xf numFmtId="4" fontId="12" fillId="2" borderId="1" xfId="0" applyNumberFormat="1" applyFont="1" applyFill="1" applyBorder="1" applyAlignment="1">
      <alignment horizontal="right"/>
    </xf>
    <xf numFmtId="49" fontId="12" fillId="0" borderId="37" xfId="0" applyNumberFormat="1" applyFont="1" applyBorder="1" applyAlignment="1">
      <alignment horizontal="center"/>
    </xf>
    <xf numFmtId="49" fontId="23" fillId="0" borderId="10" xfId="0" applyNumberFormat="1" applyFont="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left" wrapText="1"/>
    </xf>
    <xf numFmtId="0" fontId="24" fillId="0" borderId="10" xfId="0" applyFont="1" applyBorder="1"/>
    <xf numFmtId="49" fontId="4"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4" fontId="5" fillId="0" borderId="1"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Fill="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Fill="1" applyBorder="1" applyAlignment="1">
      <alignment horizontal="center" vertical="center"/>
    </xf>
    <xf numFmtId="4" fontId="12" fillId="0" borderId="15" xfId="0" applyNumberFormat="1" applyFont="1" applyFill="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4" fontId="2" fillId="0" borderId="1"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xf>
    <xf numFmtId="1" fontId="2" fillId="0" borderId="0" xfId="0" applyNumberFormat="1" applyFont="1" applyBorder="1" applyAlignment="1">
      <alignment horizontal="center" vertical="center"/>
    </xf>
    <xf numFmtId="0" fontId="2" fillId="0" borderId="1" xfId="0" applyFont="1" applyBorder="1" applyAlignment="1">
      <alignment vertical="center" wrapText="1"/>
    </xf>
    <xf numFmtId="0" fontId="2" fillId="0" borderId="19" xfId="0" applyFont="1" applyBorder="1" applyAlignment="1">
      <alignment vertical="center" wrapText="1"/>
    </xf>
    <xf numFmtId="0" fontId="4" fillId="0" borderId="19" xfId="0" applyFont="1" applyBorder="1" applyAlignment="1">
      <alignment horizontal="left" vertical="center" wrapText="1"/>
    </xf>
    <xf numFmtId="0" fontId="12" fillId="2" borderId="14" xfId="0" applyFont="1" applyFill="1" applyBorder="1" applyAlignment="1">
      <alignment horizontal="center" vertical="top" wrapText="1"/>
    </xf>
    <xf numFmtId="49" fontId="12" fillId="2" borderId="14" xfId="0" applyNumberFormat="1" applyFont="1" applyFill="1" applyBorder="1" applyAlignment="1">
      <alignment horizontal="center" vertical="top" wrapText="1"/>
    </xf>
    <xf numFmtId="0" fontId="12" fillId="2" borderId="41" xfId="0" applyFont="1" applyFill="1" applyBorder="1" applyAlignment="1">
      <alignment horizontal="left" vertical="center" wrapText="1"/>
    </xf>
    <xf numFmtId="0" fontId="24" fillId="0" borderId="14" xfId="0" applyFont="1" applyBorder="1" applyAlignment="1">
      <alignment vertical="center" wrapText="1"/>
    </xf>
    <xf numFmtId="49" fontId="5" fillId="0" borderId="3"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Fill="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4" fontId="5" fillId="0" borderId="1" xfId="0" applyNumberFormat="1" applyFont="1" applyBorder="1" applyAlignment="1">
      <alignment horizontal="center" vertical="center"/>
    </xf>
    <xf numFmtId="4" fontId="12" fillId="0" borderId="16" xfId="0" applyNumberFormat="1" applyFont="1" applyFill="1" applyBorder="1"/>
    <xf numFmtId="0" fontId="2" fillId="0" borderId="3" xfId="0" applyFont="1" applyBorder="1"/>
    <xf numFmtId="49" fontId="2" fillId="0" borderId="3" xfId="0" applyNumberFormat="1" applyFont="1" applyFill="1" applyBorder="1" applyAlignment="1">
      <alignment horizontal="center" vertical="center"/>
    </xf>
    <xf numFmtId="0" fontId="5" fillId="0" borderId="14" xfId="0" applyFont="1" applyBorder="1" applyAlignment="1">
      <alignment horizontal="left"/>
    </xf>
    <xf numFmtId="49" fontId="5" fillId="0" borderId="74" xfId="0" applyNumberFormat="1" applyFont="1" applyFill="1" applyBorder="1" applyAlignment="1">
      <alignment horizontal="center" vertical="center"/>
    </xf>
    <xf numFmtId="0" fontId="2" fillId="0" borderId="20" xfId="0" applyFont="1" applyFill="1" applyBorder="1" applyAlignment="1">
      <alignment horizontal="center" vertical="center"/>
    </xf>
    <xf numFmtId="49" fontId="2" fillId="0" borderId="28" xfId="0" applyNumberFormat="1" applyFont="1" applyBorder="1" applyAlignment="1">
      <alignment horizontal="center" vertical="center"/>
    </xf>
    <xf numFmtId="0" fontId="33" fillId="0" borderId="19" xfId="0" applyFont="1" applyBorder="1" applyAlignment="1">
      <alignment horizontal="left" wrapText="1"/>
    </xf>
    <xf numFmtId="0" fontId="4" fillId="0" borderId="20" xfId="0" applyFont="1" applyFill="1" applyBorder="1" applyAlignment="1">
      <alignment horizontal="left" wrapText="1"/>
    </xf>
    <xf numFmtId="4" fontId="2" fillId="0" borderId="20" xfId="0" applyNumberFormat="1" applyFont="1" applyFill="1" applyBorder="1"/>
    <xf numFmtId="0" fontId="23" fillId="0" borderId="21" xfId="0" applyFont="1" applyFill="1" applyBorder="1"/>
    <xf numFmtId="49" fontId="5" fillId="0" borderId="42" xfId="0" applyNumberFormat="1" applyFont="1" applyFill="1" applyBorder="1" applyAlignment="1">
      <alignment horizontal="center" vertical="center"/>
    </xf>
    <xf numFmtId="49" fontId="5" fillId="0" borderId="5" xfId="0" applyNumberFormat="1" applyFont="1" applyBorder="1" applyAlignment="1">
      <alignment horizontal="center" vertical="center"/>
    </xf>
    <xf numFmtId="0" fontId="5" fillId="0" borderId="22" xfId="0" applyFont="1" applyBorder="1" applyAlignment="1">
      <alignment vertical="center" wrapText="1"/>
    </xf>
    <xf numFmtId="0" fontId="5" fillId="0" borderId="5" xfId="0" applyFont="1" applyBorder="1"/>
    <xf numFmtId="0" fontId="5" fillId="0" borderId="6" xfId="0" applyFont="1" applyBorder="1"/>
    <xf numFmtId="49" fontId="5" fillId="2" borderId="39" xfId="0" applyNumberFormat="1" applyFont="1" applyFill="1" applyBorder="1" applyAlignment="1">
      <alignment horizontal="center" vertical="top" wrapText="1"/>
    </xf>
    <xf numFmtId="0" fontId="5" fillId="2" borderId="51" xfId="0" applyFont="1" applyFill="1" applyBorder="1" applyAlignment="1">
      <alignment horizontal="center" vertical="top" wrapText="1"/>
    </xf>
    <xf numFmtId="49" fontId="5" fillId="2" borderId="51" xfId="0" applyNumberFormat="1" applyFont="1" applyFill="1" applyBorder="1" applyAlignment="1">
      <alignment horizontal="center" vertical="top" wrapText="1"/>
    </xf>
    <xf numFmtId="0" fontId="5" fillId="2" borderId="51" xfId="0" applyFont="1" applyFill="1" applyBorder="1" applyAlignment="1">
      <alignment vertical="top" wrapText="1"/>
    </xf>
    <xf numFmtId="0" fontId="2" fillId="0" borderId="51" xfId="0" applyFont="1" applyBorder="1"/>
    <xf numFmtId="4" fontId="12" fillId="0" borderId="51" xfId="0" applyNumberFormat="1" applyFont="1" applyFill="1" applyBorder="1"/>
    <xf numFmtId="0" fontId="2" fillId="0" borderId="40" xfId="0" applyFont="1" applyBorder="1"/>
    <xf numFmtId="49" fontId="5" fillId="2" borderId="13" xfId="0" applyNumberFormat="1" applyFont="1" applyFill="1" applyBorder="1" applyAlignment="1">
      <alignment horizontal="center" vertical="top" wrapText="1"/>
    </xf>
    <xf numFmtId="0" fontId="5" fillId="2" borderId="14" xfId="0" applyFont="1" applyFill="1" applyBorder="1" applyAlignment="1">
      <alignment horizontal="center" vertical="top" wrapText="1"/>
    </xf>
    <xf numFmtId="49" fontId="5" fillId="2" borderId="14" xfId="0" applyNumberFormat="1" applyFont="1" applyFill="1" applyBorder="1" applyAlignment="1">
      <alignment horizontal="center" vertical="top" wrapText="1"/>
    </xf>
    <xf numFmtId="0" fontId="5" fillId="2" borderId="14" xfId="0" applyFont="1" applyFill="1" applyBorder="1" applyAlignment="1">
      <alignment vertical="top" wrapText="1"/>
    </xf>
    <xf numFmtId="0" fontId="2" fillId="0" borderId="14" xfId="0" applyFont="1" applyBorder="1"/>
    <xf numFmtId="0" fontId="1" fillId="0" borderId="5" xfId="0" applyFont="1" applyBorder="1" applyAlignment="1">
      <alignment horizontal="left" wrapText="1"/>
    </xf>
    <xf numFmtId="0" fontId="1" fillId="0" borderId="6" xfId="0" applyFont="1" applyBorder="1" applyAlignment="1">
      <alignment horizontal="left" wrapText="1"/>
    </xf>
    <xf numFmtId="49" fontId="5" fillId="0" borderId="13" xfId="0" applyNumberFormat="1" applyFont="1" applyBorder="1" applyAlignment="1">
      <alignment horizontal="center"/>
    </xf>
    <xf numFmtId="4" fontId="12" fillId="0" borderId="14" xfId="0" applyNumberFormat="1" applyFont="1" applyFill="1" applyBorder="1" applyAlignment="1">
      <alignment vertical="center" wrapText="1"/>
    </xf>
    <xf numFmtId="49" fontId="5" fillId="0" borderId="32" xfId="0" applyNumberFormat="1"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left" vertical="top" wrapText="1"/>
    </xf>
    <xf numFmtId="0" fontId="2" fillId="0" borderId="5" xfId="0" applyFont="1" applyBorder="1" applyAlignment="1">
      <alignment horizontal="left" wrapText="1"/>
    </xf>
    <xf numFmtId="4" fontId="23" fillId="0" borderId="5" xfId="0" applyNumberFormat="1" applyFont="1" applyFill="1" applyBorder="1" applyAlignment="1">
      <alignment horizontal="right" vertical="center" wrapText="1"/>
    </xf>
    <xf numFmtId="0" fontId="1" fillId="0" borderId="14" xfId="0" applyFont="1" applyBorder="1" applyAlignment="1">
      <alignment horizontal="left" wrapText="1"/>
    </xf>
    <xf numFmtId="4" fontId="12" fillId="0" borderId="14" xfId="0" applyNumberFormat="1" applyFont="1" applyFill="1" applyBorder="1" applyAlignment="1">
      <alignment horizontal="right" wrapText="1"/>
    </xf>
    <xf numFmtId="0" fontId="1" fillId="0" borderId="15" xfId="0" applyFont="1" applyBorder="1" applyAlignment="1">
      <alignment horizontal="left" wrapText="1"/>
    </xf>
    <xf numFmtId="0" fontId="2" fillId="0" borderId="3" xfId="0" applyNumberFormat="1" applyFont="1" applyFill="1" applyBorder="1" applyAlignment="1" applyProtection="1">
      <alignment horizontal="center" vertical="center" wrapText="1"/>
    </xf>
    <xf numFmtId="0" fontId="23" fillId="0" borderId="18" xfId="0" applyFont="1" applyFill="1" applyBorder="1" applyAlignment="1">
      <alignment horizontal="center" wrapText="1"/>
    </xf>
    <xf numFmtId="0" fontId="1" fillId="0" borderId="18" xfId="0" applyFont="1" applyFill="1" applyBorder="1" applyAlignment="1">
      <alignment horizontal="center" vertical="center" wrapText="1"/>
    </xf>
    <xf numFmtId="0" fontId="2" fillId="0" borderId="0" xfId="0" applyFont="1"/>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0" fontId="40" fillId="0" borderId="19" xfId="0" applyFont="1" applyBorder="1" applyAlignment="1">
      <alignment vertical="center"/>
    </xf>
    <xf numFmtId="4" fontId="12" fillId="0" borderId="63" xfId="0" applyNumberFormat="1" applyFont="1" applyFill="1" applyBorder="1"/>
    <xf numFmtId="4" fontId="12" fillId="0" borderId="54" xfId="0" applyNumberFormat="1" applyFont="1" applyFill="1" applyBorder="1"/>
    <xf numFmtId="4" fontId="12" fillId="0" borderId="70" xfId="0" applyNumberFormat="1" applyFont="1" applyFill="1" applyBorder="1"/>
    <xf numFmtId="0" fontId="46" fillId="0" borderId="3" xfId="0" applyFont="1" applyFill="1" applyBorder="1" applyAlignment="1">
      <alignment horizontal="center" vertical="center"/>
    </xf>
    <xf numFmtId="0" fontId="46" fillId="0" borderId="1" xfId="0" applyFont="1" applyFill="1" applyBorder="1" applyAlignment="1">
      <alignment horizontal="center" vertical="center"/>
    </xf>
    <xf numFmtId="49" fontId="5" fillId="0" borderId="73" xfId="0" applyNumberFormat="1" applyFont="1" applyBorder="1" applyAlignment="1">
      <alignment horizontal="center" vertical="center"/>
    </xf>
    <xf numFmtId="0" fontId="5" fillId="0" borderId="23" xfId="0" applyFont="1" applyBorder="1" applyAlignment="1">
      <alignment horizontal="center" vertical="center"/>
    </xf>
    <xf numFmtId="49" fontId="4" fillId="0" borderId="23" xfId="0" applyNumberFormat="1" applyFont="1" applyBorder="1" applyAlignment="1">
      <alignment horizontal="center" vertical="center"/>
    </xf>
    <xf numFmtId="0" fontId="2" fillId="0" borderId="67" xfId="0" applyFont="1" applyBorder="1" applyAlignment="1">
      <alignment vertical="center" wrapText="1"/>
    </xf>
    <xf numFmtId="0" fontId="4" fillId="0" borderId="23" xfId="0" applyFont="1" applyBorder="1" applyAlignment="1">
      <alignment horizontal="left" vertical="center" wrapText="1"/>
    </xf>
    <xf numFmtId="4" fontId="2" fillId="0" borderId="23" xfId="0" applyNumberFormat="1" applyFont="1" applyBorder="1" applyAlignment="1">
      <alignment horizontal="center" vertical="center"/>
    </xf>
    <xf numFmtId="4" fontId="5" fillId="0" borderId="23" xfId="0" applyNumberFormat="1" applyFont="1" applyBorder="1" applyAlignment="1">
      <alignment horizontal="center" vertical="center"/>
    </xf>
    <xf numFmtId="4" fontId="2" fillId="0" borderId="24" xfId="0" applyNumberFormat="1" applyFont="1" applyBorder="1" applyAlignment="1">
      <alignment horizontal="center" vertical="center"/>
    </xf>
    <xf numFmtId="49" fontId="5" fillId="0" borderId="17" xfId="0" applyNumberFormat="1" applyFont="1" applyBorder="1" applyAlignment="1">
      <alignment horizontal="center" vertical="center"/>
    </xf>
    <xf numFmtId="4" fontId="5" fillId="0" borderId="1" xfId="0" applyNumberFormat="1" applyFont="1" applyFill="1" applyBorder="1" applyAlignment="1">
      <alignment vertical="center"/>
    </xf>
    <xf numFmtId="0" fontId="4" fillId="0" borderId="1" xfId="0" applyFont="1" applyBorder="1" applyAlignment="1">
      <alignment horizontal="left" vertical="top" wrapText="1"/>
    </xf>
    <xf numFmtId="0" fontId="5" fillId="0" borderId="18" xfId="0" applyFont="1" applyFill="1" applyBorder="1" applyAlignment="1">
      <alignment wrapText="1"/>
    </xf>
    <xf numFmtId="0" fontId="2" fillId="0" borderId="18" xfId="0" applyFont="1" applyFill="1" applyBorder="1" applyAlignment="1">
      <alignment vertical="center" wrapText="1"/>
    </xf>
    <xf numFmtId="49" fontId="5" fillId="0" borderId="74" xfId="0" applyNumberFormat="1" applyFont="1" applyFill="1" applyBorder="1" applyAlignment="1">
      <alignment horizontal="center" vertical="center" wrapText="1"/>
    </xf>
    <xf numFmtId="0" fontId="5" fillId="2" borderId="20" xfId="0" applyFont="1" applyFill="1" applyBorder="1" applyAlignment="1">
      <alignment horizontal="center" vertical="center" wrapText="1"/>
    </xf>
    <xf numFmtId="0" fontId="2" fillId="0" borderId="19" xfId="0" applyFont="1" applyBorder="1" applyAlignment="1">
      <alignment horizontal="left" vertical="center" wrapText="1"/>
    </xf>
    <xf numFmtId="0" fontId="4" fillId="0" borderId="20" xfId="0" applyFont="1" applyBorder="1" applyAlignment="1">
      <alignment horizontal="left" wrapText="1"/>
    </xf>
    <xf numFmtId="0" fontId="4" fillId="0" borderId="20" xfId="0" applyFont="1" applyBorder="1" applyAlignment="1">
      <alignment vertical="center" wrapText="1"/>
    </xf>
    <xf numFmtId="49" fontId="5" fillId="0" borderId="42"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horizontal="left" wrapText="1"/>
    </xf>
    <xf numFmtId="0" fontId="4" fillId="0" borderId="5" xfId="0" applyFont="1" applyBorder="1" applyAlignment="1">
      <alignment vertical="center" wrapText="1"/>
    </xf>
    <xf numFmtId="4" fontId="5" fillId="0" borderId="5" xfId="0" applyNumberFormat="1" applyFont="1" applyFill="1" applyBorder="1" applyAlignment="1">
      <alignment horizontal="center" vertical="center"/>
    </xf>
    <xf numFmtId="4" fontId="2" fillId="0" borderId="5" xfId="0" applyNumberFormat="1" applyFont="1" applyFill="1" applyBorder="1" applyAlignment="1">
      <alignment horizontal="center" vertical="center"/>
    </xf>
    <xf numFmtId="4" fontId="5"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9" fontId="5" fillId="0" borderId="37" xfId="0" applyNumberFormat="1" applyFont="1" applyFill="1" applyBorder="1" applyAlignment="1">
      <alignment horizontal="center" vertical="center" wrapText="1"/>
    </xf>
    <xf numFmtId="0" fontId="5" fillId="2" borderId="47" xfId="0"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0" fontId="2" fillId="0" borderId="48" xfId="0" applyFont="1" applyBorder="1" applyAlignment="1">
      <alignment horizontal="left" vertical="center" wrapText="1"/>
    </xf>
    <xf numFmtId="0" fontId="4" fillId="0" borderId="10" xfId="0" applyFont="1" applyBorder="1" applyAlignment="1">
      <alignment horizontal="left" wrapText="1"/>
    </xf>
    <xf numFmtId="0" fontId="4" fillId="0" borderId="10" xfId="0" applyFont="1" applyBorder="1" applyAlignment="1">
      <alignment vertical="center" wrapText="1"/>
    </xf>
    <xf numFmtId="4" fontId="5" fillId="0" borderId="10" xfId="0" applyNumberFormat="1" applyFont="1" applyFill="1" applyBorder="1" applyAlignment="1">
      <alignment horizontal="center" vertical="center"/>
    </xf>
    <xf numFmtId="4" fontId="2" fillId="0" borderId="10"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5" fillId="0" borderId="4" xfId="0" applyNumberFormat="1" applyFont="1" applyFill="1" applyBorder="1" applyAlignment="1">
      <alignment horizontal="center" vertical="center"/>
    </xf>
    <xf numFmtId="49" fontId="5" fillId="0" borderId="72"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2" fillId="0" borderId="61" xfId="0" applyFont="1" applyBorder="1" applyAlignment="1">
      <alignment horizontal="left" vertical="center" wrapText="1"/>
    </xf>
    <xf numFmtId="0" fontId="4" fillId="0" borderId="11" xfId="0" applyFont="1" applyBorder="1" applyAlignment="1">
      <alignment horizontal="left" wrapText="1"/>
    </xf>
    <xf numFmtId="0" fontId="4" fillId="0" borderId="11" xfId="0" applyFont="1" applyBorder="1" applyAlignment="1">
      <alignment vertical="center" wrapText="1"/>
    </xf>
    <xf numFmtId="4" fontId="5" fillId="0" borderId="11" xfId="0" applyNumberFormat="1" applyFont="1" applyFill="1" applyBorder="1" applyAlignment="1">
      <alignment horizontal="center" vertical="center"/>
    </xf>
    <xf numFmtId="4" fontId="2" fillId="0" borderId="11" xfId="0" applyNumberFormat="1" applyFont="1" applyFill="1" applyBorder="1" applyAlignment="1">
      <alignment horizontal="center" vertical="center"/>
    </xf>
    <xf numFmtId="4" fontId="5" fillId="0" borderId="11" xfId="0" applyNumberFormat="1" applyFont="1" applyBorder="1" applyAlignment="1">
      <alignment horizontal="center" vertical="center"/>
    </xf>
    <xf numFmtId="4" fontId="5" fillId="0" borderId="12" xfId="0" applyNumberFormat="1" applyFont="1" applyBorder="1" applyAlignment="1">
      <alignment horizontal="center" vertical="center"/>
    </xf>
    <xf numFmtId="4" fontId="6" fillId="0" borderId="4" xfId="0" applyNumberFormat="1" applyFont="1" applyFill="1" applyBorder="1" applyAlignment="1">
      <alignment horizontal="right" vertical="center"/>
    </xf>
    <xf numFmtId="1" fontId="8" fillId="0" borderId="0" xfId="0" applyNumberFormat="1" applyFont="1" applyFill="1" applyBorder="1"/>
    <xf numFmtId="164" fontId="8" fillId="0" borderId="0" xfId="0" applyNumberFormat="1" applyFont="1" applyFill="1" applyAlignment="1"/>
    <xf numFmtId="4" fontId="5" fillId="0" borderId="1" xfId="0" applyNumberFormat="1" applyFont="1" applyFill="1" applyBorder="1" applyAlignment="1">
      <alignment horizontal="right" vertical="center"/>
    </xf>
    <xf numFmtId="4" fontId="5" fillId="0" borderId="1" xfId="0" applyNumberFormat="1" applyFont="1" applyBorder="1" applyAlignment="1">
      <alignment horizontal="right"/>
    </xf>
    <xf numFmtId="4" fontId="5" fillId="0" borderId="1" xfId="0" applyNumberFormat="1" applyFont="1" applyFill="1" applyBorder="1" applyAlignment="1">
      <alignment horizontal="right" vertical="center" wrapText="1"/>
    </xf>
    <xf numFmtId="4" fontId="5" fillId="0" borderId="1" xfId="0" applyNumberFormat="1" applyFont="1" applyFill="1" applyBorder="1" applyAlignment="1">
      <alignment horizontal="right" wrapText="1"/>
    </xf>
    <xf numFmtId="4" fontId="2" fillId="0" borderId="11" xfId="0" applyNumberFormat="1" applyFont="1" applyFill="1" applyBorder="1" applyAlignment="1">
      <alignment horizontal="right" wrapText="1"/>
    </xf>
    <xf numFmtId="4" fontId="2" fillId="2" borderId="4" xfId="0" applyNumberFormat="1" applyFont="1" applyFill="1" applyBorder="1" applyAlignment="1">
      <alignment horizontal="right" vertical="center"/>
    </xf>
    <xf numFmtId="4" fontId="1" fillId="0" borderId="56" xfId="0" applyNumberFormat="1" applyFont="1" applyFill="1" applyBorder="1" applyAlignment="1">
      <alignment horizontal="right"/>
    </xf>
    <xf numFmtId="4" fontId="1" fillId="0" borderId="15" xfId="0" applyNumberFormat="1" applyFont="1" applyFill="1" applyBorder="1" applyAlignment="1">
      <alignment horizontal="right"/>
    </xf>
    <xf numFmtId="49" fontId="11" fillId="0" borderId="31"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47" fillId="0" borderId="18" xfId="0" applyFont="1" applyFill="1" applyBorder="1" applyAlignment="1">
      <alignment vertical="center" wrapText="1"/>
    </xf>
    <xf numFmtId="4" fontId="11" fillId="0" borderId="3" xfId="0" applyNumberFormat="1" applyFont="1" applyFill="1" applyBorder="1"/>
    <xf numFmtId="4" fontId="11" fillId="0" borderId="1" xfId="0" applyNumberFormat="1" applyFont="1" applyFill="1" applyBorder="1"/>
    <xf numFmtId="4" fontId="11" fillId="0" borderId="4" xfId="0" applyNumberFormat="1" applyFont="1" applyFill="1" applyBorder="1"/>
    <xf numFmtId="4" fontId="11" fillId="0" borderId="7" xfId="0" applyNumberFormat="1" applyFont="1" applyFill="1" applyBorder="1"/>
    <xf numFmtId="4" fontId="11" fillId="0" borderId="31" xfId="0" applyNumberFormat="1" applyFont="1" applyFill="1" applyBorder="1"/>
    <xf numFmtId="0" fontId="11" fillId="0" borderId="0" xfId="0" applyFont="1"/>
    <xf numFmtId="49" fontId="48" fillId="0" borderId="3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49" fillId="3" borderId="18" xfId="0" applyFont="1" applyFill="1" applyBorder="1" applyAlignment="1">
      <alignment vertical="center" wrapText="1"/>
    </xf>
    <xf numFmtId="4" fontId="14" fillId="0" borderId="3" xfId="0" applyNumberFormat="1" applyFont="1" applyFill="1" applyBorder="1"/>
    <xf numFmtId="4" fontId="14" fillId="0" borderId="1" xfId="0" applyNumberFormat="1" applyFont="1" applyFill="1" applyBorder="1"/>
    <xf numFmtId="4" fontId="14" fillId="0" borderId="4" xfId="0" applyNumberFormat="1" applyFont="1" applyFill="1" applyBorder="1"/>
    <xf numFmtId="4" fontId="14" fillId="0" borderId="7" xfId="0" applyNumberFormat="1" applyFont="1" applyFill="1" applyBorder="1"/>
    <xf numFmtId="4" fontId="14" fillId="0" borderId="31" xfId="0" applyNumberFormat="1" applyFont="1" applyFill="1" applyBorder="1"/>
    <xf numFmtId="0" fontId="14" fillId="0" borderId="0" xfId="0" applyFont="1"/>
    <xf numFmtId="0" fontId="3" fillId="2" borderId="3"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50" fillId="0" borderId="18" xfId="0" applyFont="1" applyFill="1" applyBorder="1" applyAlignment="1">
      <alignment vertical="center" wrapText="1"/>
    </xf>
    <xf numFmtId="4" fontId="3" fillId="0" borderId="3" xfId="0" applyNumberFormat="1" applyFont="1" applyFill="1" applyBorder="1"/>
    <xf numFmtId="4" fontId="3" fillId="0" borderId="7" xfId="0" applyNumberFormat="1" applyFont="1" applyFill="1" applyBorder="1"/>
    <xf numFmtId="4" fontId="3" fillId="0" borderId="1" xfId="0" applyNumberFormat="1" applyFont="1" applyFill="1" applyBorder="1"/>
    <xf numFmtId="4" fontId="3" fillId="0" borderId="4" xfId="0" applyNumberFormat="1" applyFont="1" applyFill="1" applyBorder="1"/>
    <xf numFmtId="0" fontId="51" fillId="0" borderId="0" xfId="0" applyFont="1" applyAlignment="1">
      <alignment wrapText="1"/>
    </xf>
    <xf numFmtId="4" fontId="48" fillId="0" borderId="3" xfId="0" applyNumberFormat="1" applyFont="1" applyFill="1" applyBorder="1"/>
    <xf numFmtId="4" fontId="48" fillId="0" borderId="1" xfId="0" applyNumberFormat="1" applyFont="1" applyFill="1" applyBorder="1"/>
    <xf numFmtId="4" fontId="48" fillId="0" borderId="4" xfId="0" applyNumberFormat="1" applyFont="1" applyFill="1" applyBorder="1"/>
    <xf numFmtId="4" fontId="11" fillId="0" borderId="17" xfId="0" applyNumberFormat="1" applyFont="1" applyFill="1" applyBorder="1"/>
    <xf numFmtId="0" fontId="48" fillId="0" borderId="0" xfId="0" applyFont="1"/>
    <xf numFmtId="0" fontId="52" fillId="0" borderId="0" xfId="0" applyFont="1" applyAlignment="1">
      <alignment wrapText="1"/>
    </xf>
    <xf numFmtId="4" fontId="3" fillId="0" borderId="17" xfId="0" applyNumberFormat="1" applyFont="1" applyFill="1" applyBorder="1"/>
    <xf numFmtId="4" fontId="3" fillId="0" borderId="2" xfId="0" applyNumberFormat="1" applyFont="1" applyFill="1" applyBorder="1"/>
    <xf numFmtId="0" fontId="50" fillId="0" borderId="18" xfId="0" applyFont="1" applyFill="1" applyBorder="1" applyAlignment="1">
      <alignment horizontal="left" vertical="top" wrapText="1"/>
    </xf>
    <xf numFmtId="4" fontId="11" fillId="0" borderId="32" xfId="0" applyNumberFormat="1" applyFont="1" applyFill="1" applyBorder="1"/>
    <xf numFmtId="4" fontId="11" fillId="0" borderId="30" xfId="0" applyNumberFormat="1" applyFont="1" applyFill="1" applyBorder="1"/>
    <xf numFmtId="0" fontId="49" fillId="0" borderId="18" xfId="0" applyFont="1" applyBorder="1" applyAlignment="1">
      <alignment vertical="top" wrapText="1"/>
    </xf>
    <xf numFmtId="4" fontId="3" fillId="0" borderId="32" xfId="0" applyNumberFormat="1" applyFont="1" applyFill="1" applyBorder="1"/>
    <xf numFmtId="4" fontId="48" fillId="0" borderId="31" xfId="0" applyNumberFormat="1" applyFont="1" applyFill="1" applyBorder="1"/>
    <xf numFmtId="0" fontId="50" fillId="0" borderId="18" xfId="0" applyFont="1" applyBorder="1" applyAlignment="1">
      <alignment vertical="top" wrapText="1"/>
    </xf>
    <xf numFmtId="0" fontId="41" fillId="2" borderId="41" xfId="0" applyFont="1" applyFill="1" applyBorder="1" applyAlignment="1">
      <alignment vertical="top" wrapText="1"/>
    </xf>
    <xf numFmtId="4" fontId="12" fillId="0" borderId="57" xfId="0" applyNumberFormat="1" applyFont="1" applyFill="1" applyBorder="1"/>
    <xf numFmtId="164" fontId="8" fillId="0" borderId="0" xfId="0" applyNumberFormat="1" applyFont="1" applyFill="1" applyAlignment="1">
      <alignment horizontal="center"/>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0" fontId="9" fillId="2" borderId="53"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2" fillId="0" borderId="48" xfId="0" applyFont="1" applyBorder="1" applyAlignment="1">
      <alignment horizontal="center"/>
    </xf>
    <xf numFmtId="0" fontId="2" fillId="0" borderId="55" xfId="0" applyFont="1" applyBorder="1" applyAlignment="1">
      <alignment horizontal="center"/>
    </xf>
    <xf numFmtId="0" fontId="2" fillId="0" borderId="0" xfId="0" applyFont="1" applyAlignment="1">
      <alignment horizontal="center" wrapText="1"/>
    </xf>
    <xf numFmtId="0" fontId="2" fillId="0" borderId="0" xfId="0" applyFont="1" applyAlignment="1"/>
    <xf numFmtId="0" fontId="22" fillId="0" borderId="0" xfId="0" applyFont="1" applyAlignment="1">
      <alignment horizontal="left"/>
    </xf>
    <xf numFmtId="4" fontId="12" fillId="0" borderId="56" xfId="0" applyNumberFormat="1" applyFont="1" applyBorder="1" applyAlignment="1">
      <alignment horizontal="center"/>
    </xf>
    <xf numFmtId="4" fontId="12" fillId="0" borderId="52" xfId="0" applyNumberFormat="1" applyFont="1" applyBorder="1" applyAlignment="1">
      <alignment horizontal="center"/>
    </xf>
    <xf numFmtId="4" fontId="12" fillId="0" borderId="46"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6" xfId="0" applyFont="1" applyBorder="1" applyAlignment="1">
      <alignment horizontal="center"/>
    </xf>
    <xf numFmtId="0" fontId="12" fillId="0" borderId="52" xfId="0" applyFont="1" applyBorder="1" applyAlignment="1">
      <alignment horizontal="center"/>
    </xf>
    <xf numFmtId="0" fontId="12" fillId="0" borderId="46" xfId="0" applyFont="1" applyBorder="1" applyAlignment="1">
      <alignment horizontal="center"/>
    </xf>
    <xf numFmtId="0" fontId="12" fillId="0" borderId="59" xfId="0" applyFont="1" applyFill="1" applyBorder="1" applyAlignment="1">
      <alignment horizontal="center" vertical="center"/>
    </xf>
    <xf numFmtId="0" fontId="12" fillId="0" borderId="60" xfId="0" applyFont="1" applyFill="1" applyBorder="1" applyAlignment="1">
      <alignment horizontal="center" vertical="center"/>
    </xf>
    <xf numFmtId="0" fontId="23" fillId="0" borderId="2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58"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2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xf>
    <xf numFmtId="0" fontId="12" fillId="0" borderId="55" xfId="0" applyFont="1" applyFill="1" applyBorder="1" applyAlignment="1">
      <alignment horizontal="center" vertical="center"/>
    </xf>
    <xf numFmtId="0" fontId="23" fillId="0" borderId="48"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1" xfId="0" applyNumberFormat="1" applyFont="1" applyFill="1" applyBorder="1" applyAlignment="1" applyProtection="1">
      <alignment horizontal="center" vertical="center" wrapText="1"/>
    </xf>
    <xf numFmtId="0" fontId="23" fillId="0" borderId="0" xfId="0" applyFont="1" applyFill="1" applyAlignment="1">
      <alignment horizontal="center"/>
    </xf>
    <xf numFmtId="0" fontId="23" fillId="0" borderId="0" xfId="0" applyFont="1" applyFill="1" applyAlignment="1">
      <alignment horizontal="center" wrapText="1"/>
    </xf>
    <xf numFmtId="0" fontId="12" fillId="0" borderId="0" xfId="0" applyFont="1" applyAlignment="1">
      <alignment horizontal="center"/>
    </xf>
    <xf numFmtId="0" fontId="23" fillId="0" borderId="57" xfId="0" applyFont="1" applyFill="1" applyBorder="1" applyAlignment="1">
      <alignment horizontal="center" vertical="center"/>
    </xf>
    <xf numFmtId="0" fontId="23" fillId="0" borderId="62"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4" fillId="0" borderId="18" xfId="0" applyNumberFormat="1" applyFont="1" applyFill="1" applyBorder="1" applyAlignment="1" applyProtection="1">
      <alignment horizontal="center" vertical="center" wrapText="1"/>
    </xf>
    <xf numFmtId="0" fontId="24" fillId="0" borderId="61"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23" fillId="0" borderId="57"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50" xfId="0" applyNumberFormat="1" applyFont="1" applyFill="1" applyBorder="1" applyAlignment="1" applyProtection="1">
      <alignment horizontal="center" vertical="center" wrapText="1"/>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1" xfId="0" applyFont="1" applyBorder="1" applyAlignment="1">
      <alignment horizontal="left"/>
    </xf>
    <xf numFmtId="0" fontId="10" fillId="0" borderId="64" xfId="0" applyFont="1" applyBorder="1" applyAlignment="1">
      <alignment horizontal="left"/>
    </xf>
    <xf numFmtId="0" fontId="10" fillId="0" borderId="65"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61" xfId="0" applyFont="1" applyFill="1" applyBorder="1" applyAlignment="1">
      <alignment horizontal="left"/>
    </xf>
    <xf numFmtId="0" fontId="10" fillId="0" borderId="64" xfId="0" applyFont="1" applyFill="1" applyBorder="1" applyAlignment="1">
      <alignment horizontal="left"/>
    </xf>
    <xf numFmtId="0" fontId="10" fillId="0" borderId="65" xfId="0" applyFont="1" applyFill="1" applyBorder="1" applyAlignment="1">
      <alignment horizontal="left"/>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wrapText="1"/>
    </xf>
    <xf numFmtId="0" fontId="10" fillId="0" borderId="7" xfId="0" applyFont="1" applyFill="1" applyBorder="1" applyAlignment="1">
      <alignment horizontal="left" wrapText="1"/>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0" fillId="0" borderId="18" xfId="0" applyFont="1" applyBorder="1" applyAlignment="1">
      <alignment horizontal="left" wrapText="1"/>
    </xf>
    <xf numFmtId="0" fontId="10" fillId="0" borderId="7" xfId="0" applyFont="1" applyBorder="1" applyAlignment="1">
      <alignment horizontal="left" wrapText="1"/>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left" wrapText="1"/>
    </xf>
    <xf numFmtId="0" fontId="10" fillId="0" borderId="2" xfId="0" applyFont="1" applyBorder="1" applyAlignment="1">
      <alignment horizontal="left" wrapText="1"/>
    </xf>
    <xf numFmtId="0" fontId="1" fillId="0" borderId="1" xfId="0" applyFont="1" applyBorder="1" applyAlignment="1">
      <alignment horizontal="left" wrapText="1"/>
    </xf>
    <xf numFmtId="0" fontId="10" fillId="0" borderId="0" xfId="0" applyFont="1" applyAlignment="1">
      <alignment horizontal="center"/>
    </xf>
    <xf numFmtId="0" fontId="10" fillId="0" borderId="0" xfId="0" applyFont="1" applyAlignment="1">
      <alignment horizontal="center" wrapText="1"/>
    </xf>
    <xf numFmtId="0" fontId="7" fillId="0" borderId="0" xfId="0" applyFont="1" applyAlignment="1">
      <alignment horizontal="center"/>
    </xf>
    <xf numFmtId="0" fontId="7" fillId="0" borderId="52" xfId="0" applyFont="1" applyBorder="1" applyAlignment="1">
      <alignment horizontal="center" vertical="center" wrapText="1"/>
    </xf>
    <xf numFmtId="0" fontId="2" fillId="0" borderId="52" xfId="0" applyFont="1" applyBorder="1" applyAlignment="1">
      <alignment horizontal="center" vertical="center" wrapText="1"/>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55" xfId="0" applyFont="1" applyBorder="1" applyAlignment="1">
      <alignment horizontal="center" vertical="center"/>
    </xf>
    <xf numFmtId="0" fontId="1" fillId="0" borderId="1" xfId="0" applyFont="1" applyBorder="1" applyAlignment="1">
      <alignment horizontal="left" vertical="center"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4" fontId="12" fillId="0" borderId="10" xfId="0" applyNumberFormat="1" applyFont="1" applyFill="1" applyBorder="1" applyAlignment="1">
      <alignment horizontal="center"/>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3"/>
  <sheetViews>
    <sheetView tabSelected="1" workbookViewId="0">
      <selection activeCell="B1" sqref="B1"/>
    </sheetView>
  </sheetViews>
  <sheetFormatPr defaultRowHeight="12.75" x14ac:dyDescent="0.2"/>
  <cols>
    <col min="1" max="1" width="0.140625" style="1" customWidth="1"/>
    <col min="2" max="2" width="11" style="1" customWidth="1"/>
    <col min="3" max="3" width="40.7109375" style="1" customWidth="1"/>
    <col min="4" max="4" width="17" style="1" customWidth="1"/>
    <col min="5" max="5" width="17.5703125" style="35" customWidth="1"/>
    <col min="6" max="6" width="15.7109375" style="1" customWidth="1"/>
    <col min="7" max="7" width="18.7109375" style="1" customWidth="1"/>
    <col min="8" max="16384" width="9.140625" style="1"/>
  </cols>
  <sheetData>
    <row r="1" spans="2:7" x14ac:dyDescent="0.2">
      <c r="D1" s="795" t="s">
        <v>2</v>
      </c>
      <c r="E1" s="795"/>
      <c r="F1" s="795"/>
      <c r="G1" s="795"/>
    </row>
    <row r="2" spans="2:7" x14ac:dyDescent="0.2">
      <c r="D2" s="795" t="s">
        <v>544</v>
      </c>
      <c r="E2" s="795"/>
      <c r="F2" s="795"/>
      <c r="G2" s="795"/>
    </row>
    <row r="3" spans="2:7" ht="18" customHeight="1" x14ac:dyDescent="0.2">
      <c r="D3" s="797" t="s">
        <v>479</v>
      </c>
      <c r="E3" s="797"/>
      <c r="F3" s="797"/>
      <c r="G3" s="797"/>
    </row>
    <row r="4" spans="2:7" x14ac:dyDescent="0.2">
      <c r="D4" s="795" t="s">
        <v>545</v>
      </c>
      <c r="E4" s="795"/>
      <c r="F4" s="795"/>
      <c r="G4" s="795"/>
    </row>
    <row r="5" spans="2:7" ht="3.75" customHeight="1" x14ac:dyDescent="0.2"/>
    <row r="6" spans="2:7" ht="15.75" x14ac:dyDescent="0.25">
      <c r="B6" s="796" t="s">
        <v>359</v>
      </c>
      <c r="C6" s="796"/>
      <c r="D6" s="796"/>
      <c r="E6" s="796"/>
      <c r="F6" s="796"/>
      <c r="G6" s="796"/>
    </row>
    <row r="7" spans="2:7" ht="15.75" x14ac:dyDescent="0.25">
      <c r="B7" s="796" t="s">
        <v>360</v>
      </c>
      <c r="C7" s="796"/>
      <c r="D7" s="796"/>
      <c r="E7" s="796"/>
      <c r="F7" s="796"/>
      <c r="G7" s="796"/>
    </row>
    <row r="8" spans="2:7" ht="14.25" x14ac:dyDescent="0.2">
      <c r="B8" s="170">
        <v>1755900000</v>
      </c>
      <c r="C8" s="100"/>
      <c r="D8" s="100"/>
      <c r="E8" s="101"/>
      <c r="F8" s="100"/>
      <c r="G8" s="100"/>
    </row>
    <row r="9" spans="2:7" ht="14.25" x14ac:dyDescent="0.2">
      <c r="B9" s="102" t="s">
        <v>127</v>
      </c>
      <c r="C9" s="103"/>
      <c r="D9" s="103"/>
      <c r="E9" s="104"/>
      <c r="F9" s="103"/>
      <c r="G9" s="103"/>
    </row>
    <row r="10" spans="2:7" ht="11.25" customHeight="1" thickBot="1" x14ac:dyDescent="0.25">
      <c r="G10" s="1" t="s">
        <v>12</v>
      </c>
    </row>
    <row r="11" spans="2:7" ht="12.75" customHeight="1" x14ac:dyDescent="0.2">
      <c r="B11" s="800" t="s">
        <v>3</v>
      </c>
      <c r="C11" s="802" t="s">
        <v>107</v>
      </c>
      <c r="D11" s="798" t="s">
        <v>108</v>
      </c>
      <c r="E11" s="804" t="s">
        <v>4</v>
      </c>
      <c r="F11" s="806" t="s">
        <v>5</v>
      </c>
      <c r="G11" s="807"/>
    </row>
    <row r="12" spans="2:7" ht="21.75" customHeight="1" thickBot="1" x14ac:dyDescent="0.25">
      <c r="B12" s="801"/>
      <c r="C12" s="803"/>
      <c r="D12" s="799"/>
      <c r="E12" s="805"/>
      <c r="F12" s="105" t="s">
        <v>109</v>
      </c>
      <c r="G12" s="106" t="s">
        <v>110</v>
      </c>
    </row>
    <row r="13" spans="2:7" s="38" customFormat="1" ht="12" thickBot="1" x14ac:dyDescent="0.25">
      <c r="B13" s="107">
        <v>1</v>
      </c>
      <c r="C13" s="108">
        <v>2</v>
      </c>
      <c r="D13" s="108">
        <v>3</v>
      </c>
      <c r="E13" s="109">
        <v>4</v>
      </c>
      <c r="F13" s="108">
        <v>5</v>
      </c>
      <c r="G13" s="110">
        <v>6</v>
      </c>
    </row>
    <row r="14" spans="2:7" ht="15.75" hidden="1" x14ac:dyDescent="0.25">
      <c r="B14" s="334">
        <v>10000000</v>
      </c>
      <c r="C14" s="335" t="s">
        <v>6</v>
      </c>
      <c r="D14" s="336">
        <f>E14+F14</f>
        <v>0</v>
      </c>
      <c r="E14" s="337">
        <f>E15+E32+E40+E58+E24</f>
        <v>0</v>
      </c>
      <c r="F14" s="336">
        <f>F58</f>
        <v>0</v>
      </c>
      <c r="G14" s="338">
        <v>0</v>
      </c>
    </row>
    <row r="15" spans="2:7" ht="27.75" hidden="1" customHeight="1" x14ac:dyDescent="0.25">
      <c r="B15" s="112">
        <v>11000000</v>
      </c>
      <c r="C15" s="113" t="s">
        <v>26</v>
      </c>
      <c r="D15" s="114">
        <f>E15+F15</f>
        <v>0</v>
      </c>
      <c r="E15" s="115">
        <f>E22+E16</f>
        <v>0</v>
      </c>
      <c r="F15" s="10">
        <v>0</v>
      </c>
      <c r="G15" s="116">
        <v>0</v>
      </c>
    </row>
    <row r="16" spans="2:7" ht="16.5" hidden="1" customHeight="1" x14ac:dyDescent="0.2">
      <c r="B16" s="117">
        <v>11010000</v>
      </c>
      <c r="C16" s="118" t="s">
        <v>256</v>
      </c>
      <c r="D16" s="119">
        <f>E16+F16</f>
        <v>0</v>
      </c>
      <c r="E16" s="120">
        <f>E17+E18+E19+E20+E21</f>
        <v>0</v>
      </c>
      <c r="F16" s="10">
        <v>0</v>
      </c>
      <c r="G16" s="23">
        <v>0</v>
      </c>
    </row>
    <row r="17" spans="2:7" ht="37.5" hidden="1" customHeight="1" x14ac:dyDescent="0.2">
      <c r="B17" s="121">
        <v>11010100</v>
      </c>
      <c r="C17" s="6" t="s">
        <v>142</v>
      </c>
      <c r="D17" s="30">
        <f>E17</f>
        <v>0</v>
      </c>
      <c r="E17" s="31"/>
      <c r="F17" s="10"/>
      <c r="G17" s="116"/>
    </row>
    <row r="18" spans="2:7" ht="66" hidden="1" customHeight="1" x14ac:dyDescent="0.2">
      <c r="B18" s="127">
        <v>11010200</v>
      </c>
      <c r="C18" s="6" t="s">
        <v>250</v>
      </c>
      <c r="D18" s="30">
        <f>E18</f>
        <v>0</v>
      </c>
      <c r="E18" s="31"/>
      <c r="F18" s="10"/>
      <c r="G18" s="116"/>
    </row>
    <row r="19" spans="2:7" ht="38.25" hidden="1" x14ac:dyDescent="0.2">
      <c r="B19" s="121">
        <v>11010400</v>
      </c>
      <c r="C19" s="6" t="s">
        <v>251</v>
      </c>
      <c r="D19" s="30">
        <f>E19</f>
        <v>0</v>
      </c>
      <c r="E19" s="31"/>
      <c r="F19" s="10"/>
      <c r="G19" s="116"/>
    </row>
    <row r="20" spans="2:7" ht="38.25" hidden="1" x14ac:dyDescent="0.2">
      <c r="B20" s="121">
        <v>11010500</v>
      </c>
      <c r="C20" s="6" t="s">
        <v>252</v>
      </c>
      <c r="D20" s="30">
        <f>E20</f>
        <v>0</v>
      </c>
      <c r="E20" s="31"/>
      <c r="F20" s="10"/>
      <c r="G20" s="116"/>
    </row>
    <row r="21" spans="2:7" ht="38.25" hidden="1" customHeight="1" x14ac:dyDescent="0.2">
      <c r="B21" s="121">
        <v>11011300</v>
      </c>
      <c r="C21" s="6" t="s">
        <v>319</v>
      </c>
      <c r="D21" s="30">
        <f>E21</f>
        <v>0</v>
      </c>
      <c r="E21" s="31"/>
      <c r="F21" s="10"/>
      <c r="G21" s="116"/>
    </row>
    <row r="22" spans="2:7" ht="15" hidden="1" customHeight="1" x14ac:dyDescent="0.2">
      <c r="B22" s="117">
        <v>11020000</v>
      </c>
      <c r="C22" s="118" t="s">
        <v>7</v>
      </c>
      <c r="D22" s="119">
        <f>E22+F22</f>
        <v>0</v>
      </c>
      <c r="E22" s="120">
        <f>E23</f>
        <v>0</v>
      </c>
      <c r="F22" s="10">
        <v>0</v>
      </c>
      <c r="G22" s="23">
        <v>0</v>
      </c>
    </row>
    <row r="23" spans="2:7" ht="25.5" hidden="1" customHeight="1" x14ac:dyDescent="0.2">
      <c r="B23" s="121">
        <v>11020200</v>
      </c>
      <c r="C23" s="122" t="s">
        <v>27</v>
      </c>
      <c r="D23" s="30">
        <f>E23+F23</f>
        <v>0</v>
      </c>
      <c r="E23" s="31"/>
      <c r="F23" s="10">
        <v>0</v>
      </c>
      <c r="G23" s="23">
        <v>0</v>
      </c>
    </row>
    <row r="24" spans="2:7" ht="26.25" hidden="1" customHeight="1" x14ac:dyDescent="0.25">
      <c r="B24" s="112">
        <v>13000000</v>
      </c>
      <c r="C24" s="113" t="s">
        <v>62</v>
      </c>
      <c r="D24" s="114">
        <f>E24+F24</f>
        <v>0</v>
      </c>
      <c r="E24" s="115">
        <f>E28+E25+E30</f>
        <v>0</v>
      </c>
      <c r="F24" s="10">
        <v>0</v>
      </c>
      <c r="G24" s="116">
        <v>0</v>
      </c>
    </row>
    <row r="25" spans="2:7" s="125" customFormat="1" ht="24.75" hidden="1" customHeight="1" x14ac:dyDescent="0.25">
      <c r="B25" s="17">
        <v>13010000</v>
      </c>
      <c r="C25" s="7" t="s">
        <v>144</v>
      </c>
      <c r="D25" s="114">
        <f>D27+D26</f>
        <v>0</v>
      </c>
      <c r="E25" s="115">
        <f>E27+E26</f>
        <v>0</v>
      </c>
      <c r="F25" s="123">
        <f>F27</f>
        <v>0</v>
      </c>
      <c r="G25" s="124">
        <f>G27</f>
        <v>0</v>
      </c>
    </row>
    <row r="26" spans="2:7" ht="38.25" hidden="1" customHeight="1" x14ac:dyDescent="0.2">
      <c r="B26" s="18">
        <v>13010100</v>
      </c>
      <c r="C26" s="6" t="s">
        <v>253</v>
      </c>
      <c r="D26" s="30">
        <f>E26</f>
        <v>0</v>
      </c>
      <c r="E26" s="31"/>
      <c r="F26" s="10"/>
      <c r="G26" s="116"/>
    </row>
    <row r="27" spans="2:7" ht="63.75" hidden="1" x14ac:dyDescent="0.2">
      <c r="B27" s="18">
        <v>13010200</v>
      </c>
      <c r="C27" s="6" t="s">
        <v>143</v>
      </c>
      <c r="D27" s="30">
        <f>E27</f>
        <v>0</v>
      </c>
      <c r="E27" s="31"/>
      <c r="F27" s="10"/>
      <c r="G27" s="116"/>
    </row>
    <row r="28" spans="2:7" ht="25.5" hidden="1" customHeight="1" x14ac:dyDescent="0.2">
      <c r="B28" s="117">
        <v>13030000</v>
      </c>
      <c r="C28" s="118" t="s">
        <v>368</v>
      </c>
      <c r="D28" s="119">
        <f>E28+F28</f>
        <v>0</v>
      </c>
      <c r="E28" s="120">
        <f>E29</f>
        <v>0</v>
      </c>
      <c r="F28" s="10">
        <v>0</v>
      </c>
      <c r="G28" s="23">
        <v>0</v>
      </c>
    </row>
    <row r="29" spans="2:7" ht="39.75" hidden="1" customHeight="1" x14ac:dyDescent="0.2">
      <c r="B29" s="121">
        <v>13030100</v>
      </c>
      <c r="C29" s="122" t="s">
        <v>371</v>
      </c>
      <c r="D29" s="30">
        <f>E29</f>
        <v>0</v>
      </c>
      <c r="E29" s="31"/>
      <c r="F29" s="10"/>
      <c r="G29" s="23"/>
    </row>
    <row r="30" spans="2:7" s="125" customFormat="1" ht="25.5" hidden="1" customHeight="1" x14ac:dyDescent="0.2">
      <c r="B30" s="117">
        <v>13040000</v>
      </c>
      <c r="C30" s="118" t="s">
        <v>326</v>
      </c>
      <c r="D30" s="119">
        <f>D31</f>
        <v>0</v>
      </c>
      <c r="E30" s="120">
        <f>E31</f>
        <v>0</v>
      </c>
      <c r="F30" s="123">
        <f>F31</f>
        <v>0</v>
      </c>
      <c r="G30" s="126">
        <f>G31</f>
        <v>0</v>
      </c>
    </row>
    <row r="31" spans="2:7" ht="38.25" hidden="1" customHeight="1" x14ac:dyDescent="0.2">
      <c r="B31" s="127">
        <v>13040100</v>
      </c>
      <c r="C31" s="24" t="s">
        <v>221</v>
      </c>
      <c r="D31" s="30">
        <f>E31+F31</f>
        <v>0</v>
      </c>
      <c r="E31" s="31"/>
      <c r="F31" s="10"/>
      <c r="G31" s="23"/>
    </row>
    <row r="32" spans="2:7" ht="13.5" hidden="1" customHeight="1" x14ac:dyDescent="0.25">
      <c r="B32" s="112">
        <v>14000000</v>
      </c>
      <c r="C32" s="113" t="s">
        <v>56</v>
      </c>
      <c r="D32" s="114">
        <f>E32+F32</f>
        <v>0</v>
      </c>
      <c r="E32" s="115">
        <f>E37+E35+E33</f>
        <v>0</v>
      </c>
      <c r="F32" s="10">
        <v>0</v>
      </c>
      <c r="G32" s="23">
        <v>0</v>
      </c>
    </row>
    <row r="33" spans="2:7" ht="25.5" hidden="1" x14ac:dyDescent="0.2">
      <c r="B33" s="117">
        <v>14020000</v>
      </c>
      <c r="C33" s="19" t="s">
        <v>71</v>
      </c>
      <c r="D33" s="119">
        <f>E33+F33</f>
        <v>0</v>
      </c>
      <c r="E33" s="120">
        <f>E34</f>
        <v>0</v>
      </c>
      <c r="F33" s="10">
        <f>F34</f>
        <v>0</v>
      </c>
      <c r="G33" s="23">
        <f>G34</f>
        <v>0</v>
      </c>
    </row>
    <row r="34" spans="2:7" ht="13.5" hidden="1" customHeight="1" x14ac:dyDescent="0.2">
      <c r="B34" s="121">
        <v>14021900</v>
      </c>
      <c r="C34" s="122" t="s">
        <v>72</v>
      </c>
      <c r="D34" s="30">
        <f>E34+F34</f>
        <v>0</v>
      </c>
      <c r="E34" s="31"/>
      <c r="F34" s="10">
        <v>0</v>
      </c>
      <c r="G34" s="23">
        <v>0</v>
      </c>
    </row>
    <row r="35" spans="2:7" ht="27.75" hidden="1" customHeight="1" x14ac:dyDescent="0.2">
      <c r="B35" s="117">
        <v>14030000</v>
      </c>
      <c r="C35" s="19" t="s">
        <v>73</v>
      </c>
      <c r="D35" s="119">
        <f>D36</f>
        <v>0</v>
      </c>
      <c r="E35" s="120">
        <f>E36</f>
        <v>0</v>
      </c>
      <c r="F35" s="10">
        <f>F36</f>
        <v>0</v>
      </c>
      <c r="G35" s="23">
        <f>G36</f>
        <v>0</v>
      </c>
    </row>
    <row r="36" spans="2:7" ht="13.5" hidden="1" customHeight="1" x14ac:dyDescent="0.2">
      <c r="B36" s="121">
        <v>14031900</v>
      </c>
      <c r="C36" s="122" t="s">
        <v>72</v>
      </c>
      <c r="D36" s="30">
        <f t="shared" ref="D36:D41" si="0">E36+F36</f>
        <v>0</v>
      </c>
      <c r="E36" s="31"/>
      <c r="F36" s="10">
        <v>0</v>
      </c>
      <c r="G36" s="23">
        <v>0</v>
      </c>
    </row>
    <row r="37" spans="2:7" s="125" customFormat="1" ht="36.75" hidden="1" customHeight="1" x14ac:dyDescent="0.2">
      <c r="B37" s="117">
        <v>14040000</v>
      </c>
      <c r="C37" s="118" t="s">
        <v>57</v>
      </c>
      <c r="D37" s="119">
        <f t="shared" si="0"/>
        <v>0</v>
      </c>
      <c r="E37" s="120">
        <f>E38+E39</f>
        <v>0</v>
      </c>
      <c r="F37" s="123">
        <v>0</v>
      </c>
      <c r="G37" s="126">
        <v>0</v>
      </c>
    </row>
    <row r="38" spans="2:7" s="125" customFormat="1" ht="102" hidden="1" x14ac:dyDescent="0.2">
      <c r="B38" s="127">
        <v>14040100</v>
      </c>
      <c r="C38" s="122" t="s">
        <v>369</v>
      </c>
      <c r="D38" s="128">
        <f t="shared" si="0"/>
        <v>0</v>
      </c>
      <c r="E38" s="129"/>
      <c r="F38" s="123"/>
      <c r="G38" s="126"/>
    </row>
    <row r="39" spans="2:7" s="125" customFormat="1" ht="63.75" hidden="1" x14ac:dyDescent="0.2">
      <c r="B39" s="325">
        <v>14040200</v>
      </c>
      <c r="C39" s="326" t="s">
        <v>370</v>
      </c>
      <c r="D39" s="327">
        <f t="shared" si="0"/>
        <v>0</v>
      </c>
      <c r="E39" s="328"/>
      <c r="F39" s="329"/>
      <c r="G39" s="126"/>
    </row>
    <row r="40" spans="2:7" s="125" customFormat="1" ht="40.5" hidden="1" customHeight="1" x14ac:dyDescent="0.25">
      <c r="B40" s="112">
        <v>18000000</v>
      </c>
      <c r="C40" s="113" t="s">
        <v>372</v>
      </c>
      <c r="D40" s="114">
        <f t="shared" si="0"/>
        <v>0</v>
      </c>
      <c r="E40" s="115">
        <f>E41+E54+E52</f>
        <v>0</v>
      </c>
      <c r="F40" s="123">
        <v>0</v>
      </c>
      <c r="G40" s="23">
        <v>0</v>
      </c>
    </row>
    <row r="41" spans="2:7" s="125" customFormat="1" ht="15" hidden="1" customHeight="1" x14ac:dyDescent="0.2">
      <c r="B41" s="117">
        <v>18010000</v>
      </c>
      <c r="C41" s="118" t="s">
        <v>42</v>
      </c>
      <c r="D41" s="119">
        <f t="shared" si="0"/>
        <v>0</v>
      </c>
      <c r="E41" s="130">
        <f>SUM(E42:E51)</f>
        <v>0</v>
      </c>
      <c r="F41" s="123">
        <f>SUM(F42:F49)</f>
        <v>0</v>
      </c>
      <c r="G41" s="126">
        <f>SUM(G42:G49)</f>
        <v>0</v>
      </c>
    </row>
    <row r="42" spans="2:7" ht="50.25" hidden="1" customHeight="1" x14ac:dyDescent="0.2">
      <c r="B42" s="121">
        <v>18010100</v>
      </c>
      <c r="C42" s="122" t="s">
        <v>373</v>
      </c>
      <c r="D42" s="30">
        <f t="shared" ref="D42:D56" si="1">E42+F42</f>
        <v>0</v>
      </c>
      <c r="E42" s="31"/>
      <c r="F42" s="10">
        <v>0</v>
      </c>
      <c r="G42" s="23">
        <v>0</v>
      </c>
    </row>
    <row r="43" spans="2:7" ht="51" hidden="1" customHeight="1" x14ac:dyDescent="0.2">
      <c r="B43" s="121">
        <v>18010200</v>
      </c>
      <c r="C43" s="122" t="s">
        <v>374</v>
      </c>
      <c r="D43" s="30">
        <f t="shared" si="1"/>
        <v>0</v>
      </c>
      <c r="E43" s="31"/>
      <c r="F43" s="10">
        <v>0</v>
      </c>
      <c r="G43" s="23">
        <v>0</v>
      </c>
    </row>
    <row r="44" spans="2:7" ht="51.75" hidden="1" customHeight="1" x14ac:dyDescent="0.2">
      <c r="B44" s="121">
        <v>18010300</v>
      </c>
      <c r="C44" s="122" t="s">
        <v>375</v>
      </c>
      <c r="D44" s="30">
        <f t="shared" si="1"/>
        <v>0</v>
      </c>
      <c r="E44" s="31"/>
      <c r="F44" s="10">
        <v>0</v>
      </c>
      <c r="G44" s="23">
        <v>0</v>
      </c>
    </row>
    <row r="45" spans="2:7" ht="51" hidden="1" customHeight="1" x14ac:dyDescent="0.2">
      <c r="B45" s="121">
        <v>18010400</v>
      </c>
      <c r="C45" s="122" t="s">
        <v>376</v>
      </c>
      <c r="D45" s="30">
        <f t="shared" si="1"/>
        <v>0</v>
      </c>
      <c r="E45" s="31"/>
      <c r="F45" s="10">
        <v>0</v>
      </c>
      <c r="G45" s="23">
        <v>0</v>
      </c>
    </row>
    <row r="46" spans="2:7" ht="14.25" hidden="1" customHeight="1" x14ac:dyDescent="0.2">
      <c r="B46" s="121">
        <v>18010500</v>
      </c>
      <c r="C46" s="122" t="s">
        <v>22</v>
      </c>
      <c r="D46" s="30">
        <f t="shared" si="1"/>
        <v>0</v>
      </c>
      <c r="E46" s="31"/>
      <c r="F46" s="10">
        <v>0</v>
      </c>
      <c r="G46" s="23">
        <v>0</v>
      </c>
    </row>
    <row r="47" spans="2:7" ht="14.25" hidden="1" customHeight="1" x14ac:dyDescent="0.2">
      <c r="B47" s="121">
        <v>18010600</v>
      </c>
      <c r="C47" s="122" t="s">
        <v>23</v>
      </c>
      <c r="D47" s="30">
        <f t="shared" si="1"/>
        <v>0</v>
      </c>
      <c r="E47" s="31"/>
      <c r="F47" s="10">
        <v>0</v>
      </c>
      <c r="G47" s="23">
        <v>0</v>
      </c>
    </row>
    <row r="48" spans="2:7" ht="14.25" hidden="1" customHeight="1" x14ac:dyDescent="0.2">
      <c r="B48" s="121">
        <v>18010700</v>
      </c>
      <c r="C48" s="122" t="s">
        <v>24</v>
      </c>
      <c r="D48" s="30">
        <f t="shared" si="1"/>
        <v>0</v>
      </c>
      <c r="E48" s="31"/>
      <c r="F48" s="10">
        <v>0</v>
      </c>
      <c r="G48" s="23">
        <v>0</v>
      </c>
    </row>
    <row r="49" spans="2:7" ht="14.25" hidden="1" customHeight="1" x14ac:dyDescent="0.2">
      <c r="B49" s="121">
        <v>18010900</v>
      </c>
      <c r="C49" s="122" t="s">
        <v>25</v>
      </c>
      <c r="D49" s="30">
        <f t="shared" si="1"/>
        <v>0</v>
      </c>
      <c r="E49" s="31"/>
      <c r="F49" s="10">
        <v>0</v>
      </c>
      <c r="G49" s="23">
        <v>0</v>
      </c>
    </row>
    <row r="50" spans="2:7" ht="14.25" hidden="1" customHeight="1" x14ac:dyDescent="0.2">
      <c r="B50" s="121">
        <v>18011000</v>
      </c>
      <c r="C50" s="122" t="s">
        <v>300</v>
      </c>
      <c r="D50" s="30">
        <f t="shared" si="1"/>
        <v>0</v>
      </c>
      <c r="E50" s="31"/>
      <c r="F50" s="131"/>
      <c r="G50" s="132"/>
    </row>
    <row r="51" spans="2:7" ht="14.25" hidden="1" customHeight="1" x14ac:dyDescent="0.2">
      <c r="B51" s="121">
        <v>18011100</v>
      </c>
      <c r="C51" s="122" t="s">
        <v>58</v>
      </c>
      <c r="D51" s="30">
        <f t="shared" si="1"/>
        <v>0</v>
      </c>
      <c r="E51" s="31"/>
      <c r="F51" s="131">
        <v>0</v>
      </c>
      <c r="G51" s="132">
        <v>0</v>
      </c>
    </row>
    <row r="52" spans="2:7" s="125" customFormat="1" ht="14.25" hidden="1" customHeight="1" x14ac:dyDescent="0.2">
      <c r="B52" s="20">
        <v>18030000</v>
      </c>
      <c r="C52" s="8" t="s">
        <v>145</v>
      </c>
      <c r="D52" s="119">
        <f>E52</f>
        <v>0</v>
      </c>
      <c r="E52" s="120">
        <f>E53</f>
        <v>0</v>
      </c>
      <c r="F52" s="133">
        <v>0</v>
      </c>
      <c r="G52" s="134">
        <v>0</v>
      </c>
    </row>
    <row r="53" spans="2:7" ht="24.75" hidden="1" customHeight="1" x14ac:dyDescent="0.2">
      <c r="B53" s="21">
        <v>18030100</v>
      </c>
      <c r="C53" s="9" t="s">
        <v>146</v>
      </c>
      <c r="D53" s="30">
        <f>E53</f>
        <v>0</v>
      </c>
      <c r="E53" s="31"/>
      <c r="F53" s="131">
        <v>0</v>
      </c>
      <c r="G53" s="132">
        <v>0</v>
      </c>
    </row>
    <row r="54" spans="2:7" s="125" customFormat="1" hidden="1" x14ac:dyDescent="0.2">
      <c r="B54" s="117">
        <v>18050000</v>
      </c>
      <c r="C54" s="135" t="s">
        <v>28</v>
      </c>
      <c r="D54" s="119">
        <f>E54+F54</f>
        <v>0</v>
      </c>
      <c r="E54" s="120">
        <f>SUM(E55:E57)</f>
        <v>0</v>
      </c>
      <c r="F54" s="133">
        <f>SUM(F55:F56)</f>
        <v>0</v>
      </c>
      <c r="G54" s="134">
        <f>SUM(G55:G56)</f>
        <v>0</v>
      </c>
    </row>
    <row r="55" spans="2:7" s="125" customFormat="1" ht="13.5" hidden="1" customHeight="1" x14ac:dyDescent="0.2">
      <c r="B55" s="121">
        <v>18050300</v>
      </c>
      <c r="C55" s="136" t="s">
        <v>29</v>
      </c>
      <c r="D55" s="30">
        <f t="shared" si="1"/>
        <v>0</v>
      </c>
      <c r="E55" s="31"/>
      <c r="F55" s="10">
        <v>0</v>
      </c>
      <c r="G55" s="23">
        <v>0</v>
      </c>
    </row>
    <row r="56" spans="2:7" s="125" customFormat="1" hidden="1" x14ac:dyDescent="0.2">
      <c r="B56" s="121">
        <v>18050400</v>
      </c>
      <c r="C56" s="136" t="s">
        <v>30</v>
      </c>
      <c r="D56" s="30">
        <f t="shared" si="1"/>
        <v>0</v>
      </c>
      <c r="E56" s="31"/>
      <c r="F56" s="10">
        <v>0</v>
      </c>
      <c r="G56" s="23">
        <v>0</v>
      </c>
    </row>
    <row r="57" spans="2:7" s="125" customFormat="1" ht="63.75" hidden="1" x14ac:dyDescent="0.2">
      <c r="B57" s="21">
        <v>18050500</v>
      </c>
      <c r="C57" s="14" t="s">
        <v>377</v>
      </c>
      <c r="D57" s="30">
        <f>E57</f>
        <v>0</v>
      </c>
      <c r="E57" s="31"/>
      <c r="F57" s="131"/>
      <c r="G57" s="23"/>
    </row>
    <row r="58" spans="2:7" s="125" customFormat="1" ht="13.5" hidden="1" x14ac:dyDescent="0.25">
      <c r="B58" s="112">
        <v>19000000</v>
      </c>
      <c r="C58" s="113" t="s">
        <v>31</v>
      </c>
      <c r="D58" s="114">
        <f t="shared" ref="D58:D70" si="2">E58+F58</f>
        <v>0</v>
      </c>
      <c r="E58" s="115">
        <f>E59</f>
        <v>0</v>
      </c>
      <c r="F58" s="115">
        <f>F59</f>
        <v>0</v>
      </c>
      <c r="G58" s="23">
        <v>0</v>
      </c>
    </row>
    <row r="59" spans="2:7" s="125" customFormat="1" hidden="1" x14ac:dyDescent="0.2">
      <c r="B59" s="117">
        <v>19010000</v>
      </c>
      <c r="C59" s="137" t="s">
        <v>36</v>
      </c>
      <c r="D59" s="119">
        <f t="shared" si="2"/>
        <v>0</v>
      </c>
      <c r="E59" s="120">
        <f>E60</f>
        <v>0</v>
      </c>
      <c r="F59" s="120">
        <f>F60</f>
        <v>0</v>
      </c>
      <c r="G59" s="23">
        <v>0</v>
      </c>
    </row>
    <row r="60" spans="2:7" s="125" customFormat="1" ht="63.75" hidden="1" x14ac:dyDescent="0.2">
      <c r="B60" s="138">
        <v>19010100</v>
      </c>
      <c r="C60" s="139" t="s">
        <v>378</v>
      </c>
      <c r="D60" s="140">
        <f t="shared" si="2"/>
        <v>0</v>
      </c>
      <c r="E60" s="141">
        <v>0</v>
      </c>
      <c r="F60" s="408"/>
      <c r="G60" s="142"/>
    </row>
    <row r="61" spans="2:7" ht="15.75" hidden="1" x14ac:dyDescent="0.25">
      <c r="B61" s="143">
        <v>20000000</v>
      </c>
      <c r="C61" s="144" t="s">
        <v>8</v>
      </c>
      <c r="D61" s="145">
        <f t="shared" si="2"/>
        <v>0</v>
      </c>
      <c r="E61" s="146">
        <f>E62+E70+E80+E85</f>
        <v>0</v>
      </c>
      <c r="F61" s="598">
        <f>F85+F80+F70+F62</f>
        <v>0</v>
      </c>
      <c r="G61" s="23">
        <f>G85</f>
        <v>0</v>
      </c>
    </row>
    <row r="62" spans="2:7" s="150" customFormat="1" ht="27" hidden="1" x14ac:dyDescent="0.25">
      <c r="B62" s="312">
        <v>21000000</v>
      </c>
      <c r="C62" s="16" t="s">
        <v>151</v>
      </c>
      <c r="D62" s="147">
        <f t="shared" si="2"/>
        <v>0</v>
      </c>
      <c r="E62" s="115">
        <f>E64+E63</f>
        <v>0</v>
      </c>
      <c r="F62" s="148">
        <f>F64+F69</f>
        <v>0</v>
      </c>
      <c r="G62" s="149"/>
    </row>
    <row r="63" spans="2:7" s="150" customFormat="1" ht="42" hidden="1" customHeight="1" x14ac:dyDescent="0.25">
      <c r="B63" s="18">
        <v>21010300</v>
      </c>
      <c r="C63" s="6" t="s">
        <v>320</v>
      </c>
      <c r="D63" s="30">
        <f t="shared" si="2"/>
        <v>0</v>
      </c>
      <c r="E63" s="31"/>
      <c r="F63" s="148"/>
      <c r="G63" s="149"/>
    </row>
    <row r="64" spans="2:7" ht="13.5" hidden="1" x14ac:dyDescent="0.25">
      <c r="B64" s="112">
        <v>21080000</v>
      </c>
      <c r="C64" s="113" t="s">
        <v>13</v>
      </c>
      <c r="D64" s="114">
        <f t="shared" si="2"/>
        <v>0</v>
      </c>
      <c r="E64" s="115">
        <f>E66+E67+E65+E68</f>
        <v>0</v>
      </c>
      <c r="F64" s="10">
        <v>0</v>
      </c>
      <c r="G64" s="23">
        <v>0</v>
      </c>
    </row>
    <row r="65" spans="2:7" hidden="1" x14ac:dyDescent="0.2">
      <c r="B65" s="121">
        <v>21080500</v>
      </c>
      <c r="C65" s="122" t="s">
        <v>13</v>
      </c>
      <c r="D65" s="30">
        <f t="shared" si="2"/>
        <v>0</v>
      </c>
      <c r="E65" s="31"/>
      <c r="F65" s="10"/>
      <c r="G65" s="23"/>
    </row>
    <row r="66" spans="2:7" hidden="1" x14ac:dyDescent="0.2">
      <c r="B66" s="121">
        <v>21081100</v>
      </c>
      <c r="C66" s="122" t="s">
        <v>10</v>
      </c>
      <c r="D66" s="30">
        <f t="shared" si="2"/>
        <v>0</v>
      </c>
      <c r="E66" s="31"/>
      <c r="F66" s="10">
        <v>0</v>
      </c>
      <c r="G66" s="23">
        <v>0</v>
      </c>
    </row>
    <row r="67" spans="2:7" ht="77.25" hidden="1" customHeight="1" x14ac:dyDescent="0.2">
      <c r="B67" s="121">
        <v>21081500</v>
      </c>
      <c r="C67" s="15" t="s">
        <v>379</v>
      </c>
      <c r="D67" s="30">
        <f t="shared" si="2"/>
        <v>0</v>
      </c>
      <c r="E67" s="31"/>
      <c r="F67" s="10">
        <v>0</v>
      </c>
      <c r="G67" s="23">
        <v>0</v>
      </c>
    </row>
    <row r="68" spans="2:7" ht="75.75" hidden="1" customHeight="1" x14ac:dyDescent="0.2">
      <c r="B68" s="121">
        <v>21082400</v>
      </c>
      <c r="C68" s="15" t="s">
        <v>301</v>
      </c>
      <c r="D68" s="30">
        <f t="shared" si="2"/>
        <v>0</v>
      </c>
      <c r="E68" s="31"/>
      <c r="F68" s="10"/>
      <c r="G68" s="23"/>
    </row>
    <row r="69" spans="2:7" ht="38.25" hidden="1" x14ac:dyDescent="0.2">
      <c r="B69" s="117">
        <v>21110000</v>
      </c>
      <c r="C69" s="27" t="s">
        <v>258</v>
      </c>
      <c r="D69" s="119">
        <f>E69+F69</f>
        <v>0</v>
      </c>
      <c r="E69" s="120"/>
      <c r="F69" s="123"/>
      <c r="G69" s="126"/>
    </row>
    <row r="70" spans="2:7" ht="27" hidden="1" x14ac:dyDescent="0.25">
      <c r="B70" s="112">
        <v>22000000</v>
      </c>
      <c r="C70" s="113" t="s">
        <v>380</v>
      </c>
      <c r="D70" s="114">
        <f t="shared" si="2"/>
        <v>0</v>
      </c>
      <c r="E70" s="115">
        <f>E77+E71+E76</f>
        <v>0</v>
      </c>
      <c r="F70" s="10">
        <v>0</v>
      </c>
      <c r="G70" s="23">
        <v>0</v>
      </c>
    </row>
    <row r="71" spans="2:7" ht="13.5" hidden="1" x14ac:dyDescent="0.25">
      <c r="B71" s="117">
        <v>22010000</v>
      </c>
      <c r="C71" s="113" t="s">
        <v>63</v>
      </c>
      <c r="D71" s="119">
        <f>D73+D72+D74</f>
        <v>0</v>
      </c>
      <c r="E71" s="120">
        <f>E72+E73+E74</f>
        <v>0</v>
      </c>
      <c r="F71" s="123">
        <v>0</v>
      </c>
      <c r="G71" s="126">
        <v>0</v>
      </c>
    </row>
    <row r="72" spans="2:7" ht="38.25" hidden="1" x14ac:dyDescent="0.2">
      <c r="B72" s="18">
        <v>22010300</v>
      </c>
      <c r="C72" s="6" t="s">
        <v>147</v>
      </c>
      <c r="D72" s="30">
        <f>E72</f>
        <v>0</v>
      </c>
      <c r="E72" s="31"/>
      <c r="F72" s="10"/>
      <c r="G72" s="23"/>
    </row>
    <row r="73" spans="2:7" hidden="1" x14ac:dyDescent="0.2">
      <c r="B73" s="121">
        <v>22012500</v>
      </c>
      <c r="C73" s="122" t="s">
        <v>64</v>
      </c>
      <c r="D73" s="30">
        <f>E73</f>
        <v>0</v>
      </c>
      <c r="E73" s="31"/>
      <c r="F73" s="10">
        <v>0</v>
      </c>
      <c r="G73" s="23">
        <v>0</v>
      </c>
    </row>
    <row r="74" spans="2:7" ht="25.5" hidden="1" x14ac:dyDescent="0.2">
      <c r="B74" s="18">
        <v>22012600</v>
      </c>
      <c r="C74" s="6" t="s">
        <v>148</v>
      </c>
      <c r="D74" s="30">
        <f>E74</f>
        <v>0</v>
      </c>
      <c r="E74" s="31"/>
      <c r="F74" s="10"/>
      <c r="G74" s="23"/>
    </row>
    <row r="75" spans="2:7" ht="40.5" hidden="1" x14ac:dyDescent="0.25">
      <c r="B75" s="456">
        <v>22080000</v>
      </c>
      <c r="C75" s="457" t="s">
        <v>381</v>
      </c>
      <c r="D75" s="458">
        <f>E75</f>
        <v>0</v>
      </c>
      <c r="E75" s="459">
        <f>E76</f>
        <v>0</v>
      </c>
      <c r="F75" s="460">
        <v>0</v>
      </c>
      <c r="G75" s="461">
        <v>0</v>
      </c>
    </row>
    <row r="76" spans="2:7" ht="38.25" hidden="1" x14ac:dyDescent="0.2">
      <c r="B76" s="314">
        <v>22080400</v>
      </c>
      <c r="C76" s="313" t="s">
        <v>254</v>
      </c>
      <c r="D76" s="32">
        <f>E76</f>
        <v>0</v>
      </c>
      <c r="E76" s="33"/>
      <c r="F76" s="25"/>
      <c r="G76" s="26"/>
    </row>
    <row r="77" spans="2:7" ht="13.5" hidden="1" x14ac:dyDescent="0.25">
      <c r="B77" s="117">
        <v>22090000</v>
      </c>
      <c r="C77" s="113" t="s">
        <v>9</v>
      </c>
      <c r="D77" s="119">
        <f>E77+F77</f>
        <v>0</v>
      </c>
      <c r="E77" s="120">
        <f>SUM(E78:E79)</f>
        <v>0</v>
      </c>
      <c r="F77" s="10">
        <v>0</v>
      </c>
      <c r="G77" s="23">
        <v>0</v>
      </c>
    </row>
    <row r="78" spans="2:7" ht="49.5" hidden="1" customHeight="1" x14ac:dyDescent="0.2">
      <c r="B78" s="121">
        <v>22090100</v>
      </c>
      <c r="C78" s="122" t="s">
        <v>20</v>
      </c>
      <c r="D78" s="151">
        <f>E78+F78</f>
        <v>0</v>
      </c>
      <c r="E78" s="129"/>
      <c r="F78" s="10">
        <v>0</v>
      </c>
      <c r="G78" s="23">
        <v>0</v>
      </c>
    </row>
    <row r="79" spans="2:7" ht="37.5" hidden="1" customHeight="1" x14ac:dyDescent="0.2">
      <c r="B79" s="121">
        <v>22090400</v>
      </c>
      <c r="C79" s="122" t="s">
        <v>21</v>
      </c>
      <c r="D79" s="30">
        <f>E79+F79</f>
        <v>0</v>
      </c>
      <c r="E79" s="31"/>
      <c r="F79" s="10">
        <v>0</v>
      </c>
      <c r="G79" s="23">
        <v>0</v>
      </c>
    </row>
    <row r="80" spans="2:7" s="150" customFormat="1" ht="13.5" hidden="1" x14ac:dyDescent="0.25">
      <c r="B80" s="22">
        <v>24000000</v>
      </c>
      <c r="C80" s="11" t="s">
        <v>149</v>
      </c>
      <c r="D80" s="114">
        <f>E80+F80</f>
        <v>0</v>
      </c>
      <c r="E80" s="115">
        <f>E81</f>
        <v>0</v>
      </c>
      <c r="F80" s="148">
        <f>F81</f>
        <v>0</v>
      </c>
      <c r="G80" s="149"/>
    </row>
    <row r="81" spans="2:7" ht="13.5" hidden="1" x14ac:dyDescent="0.25">
      <c r="B81" s="17">
        <v>24060000</v>
      </c>
      <c r="C81" s="11" t="s">
        <v>150</v>
      </c>
      <c r="D81" s="119">
        <f>E81+F81</f>
        <v>0</v>
      </c>
      <c r="E81" s="120">
        <f>E82+E84</f>
        <v>0</v>
      </c>
      <c r="F81" s="123">
        <f>F82+F83+F84</f>
        <v>0</v>
      </c>
      <c r="G81" s="23"/>
    </row>
    <row r="82" spans="2:7" hidden="1" x14ac:dyDescent="0.2">
      <c r="B82" s="18">
        <v>24060300</v>
      </c>
      <c r="C82" s="5" t="s">
        <v>150</v>
      </c>
      <c r="D82" s="30">
        <f>E82</f>
        <v>0</v>
      </c>
      <c r="E82" s="31"/>
      <c r="F82" s="10"/>
      <c r="G82" s="23"/>
    </row>
    <row r="83" spans="2:7" ht="51" hidden="1" x14ac:dyDescent="0.2">
      <c r="B83" s="18">
        <v>24062100</v>
      </c>
      <c r="C83" s="6" t="s">
        <v>152</v>
      </c>
      <c r="D83" s="30">
        <f>E83+F83</f>
        <v>0</v>
      </c>
      <c r="E83" s="31">
        <v>0</v>
      </c>
      <c r="F83" s="10"/>
      <c r="G83" s="23"/>
    </row>
    <row r="84" spans="2:7" ht="126.75" hidden="1" customHeight="1" thickBot="1" x14ac:dyDescent="0.25">
      <c r="B84" s="34">
        <v>24062200</v>
      </c>
      <c r="C84" s="6" t="s">
        <v>334</v>
      </c>
      <c r="D84" s="151">
        <f>E84</f>
        <v>0</v>
      </c>
      <c r="E84" s="129"/>
      <c r="F84" s="10"/>
      <c r="G84" s="23"/>
    </row>
    <row r="85" spans="2:7" ht="13.5" hidden="1" x14ac:dyDescent="0.25">
      <c r="B85" s="112">
        <v>25000000</v>
      </c>
      <c r="C85" s="113" t="s">
        <v>11</v>
      </c>
      <c r="D85" s="114">
        <f>E85+F85</f>
        <v>0</v>
      </c>
      <c r="E85" s="115">
        <f t="shared" ref="E85:G86" si="3">E86</f>
        <v>0</v>
      </c>
      <c r="F85" s="304">
        <f t="shared" si="3"/>
        <v>0</v>
      </c>
      <c r="G85" s="149">
        <f t="shared" si="3"/>
        <v>0</v>
      </c>
    </row>
    <row r="86" spans="2:7" s="125" customFormat="1" ht="40.5" hidden="1" x14ac:dyDescent="0.25">
      <c r="B86" s="117">
        <v>25010000</v>
      </c>
      <c r="C86" s="113" t="s">
        <v>32</v>
      </c>
      <c r="D86" s="152">
        <f>E86+F86</f>
        <v>0</v>
      </c>
      <c r="E86" s="120">
        <f t="shared" si="3"/>
        <v>0</v>
      </c>
      <c r="F86" s="152">
        <f t="shared" si="3"/>
        <v>0</v>
      </c>
      <c r="G86" s="126">
        <f t="shared" si="3"/>
        <v>0</v>
      </c>
    </row>
    <row r="87" spans="2:7" ht="25.5" hidden="1" x14ac:dyDescent="0.2">
      <c r="B87" s="121">
        <v>25010100</v>
      </c>
      <c r="C87" s="122" t="s">
        <v>33</v>
      </c>
      <c r="D87" s="30">
        <f>E87+F87</f>
        <v>0</v>
      </c>
      <c r="E87" s="31">
        <v>0</v>
      </c>
      <c r="F87" s="590"/>
      <c r="G87" s="23">
        <v>0</v>
      </c>
    </row>
    <row r="88" spans="2:7" ht="15.75" hidden="1" x14ac:dyDescent="0.25">
      <c r="B88" s="143">
        <v>30000000</v>
      </c>
      <c r="C88" s="144" t="s">
        <v>37</v>
      </c>
      <c r="D88" s="111">
        <f>E88+F88</f>
        <v>0</v>
      </c>
      <c r="E88" s="111">
        <f>E90+E89</f>
        <v>0</v>
      </c>
      <c r="F88" s="155">
        <f>F94+F89</f>
        <v>0</v>
      </c>
      <c r="G88" s="321">
        <f>G94+G89</f>
        <v>0</v>
      </c>
    </row>
    <row r="89" spans="2:7" ht="28.5" hidden="1" customHeight="1" x14ac:dyDescent="0.25">
      <c r="B89" s="112">
        <v>31000000</v>
      </c>
      <c r="C89" s="113" t="s">
        <v>303</v>
      </c>
      <c r="D89" s="147">
        <f>E89+F89</f>
        <v>0</v>
      </c>
      <c r="E89" s="115">
        <f>E90+E92+E93</f>
        <v>0</v>
      </c>
      <c r="F89" s="304">
        <f>G89</f>
        <v>0</v>
      </c>
      <c r="G89" s="305">
        <f>G90+G91+G92+G93</f>
        <v>0</v>
      </c>
    </row>
    <row r="90" spans="2:7" ht="79.5" hidden="1" customHeight="1" x14ac:dyDescent="0.25">
      <c r="B90" s="112">
        <v>31010000</v>
      </c>
      <c r="C90" s="113" t="s">
        <v>255</v>
      </c>
      <c r="D90" s="31">
        <f>E90</f>
        <v>0</v>
      </c>
      <c r="E90" s="31">
        <f>E91</f>
        <v>0</v>
      </c>
      <c r="F90" s="120"/>
      <c r="G90" s="417"/>
    </row>
    <row r="91" spans="2:7" ht="63.75" hidden="1" customHeight="1" x14ac:dyDescent="0.25">
      <c r="B91" s="121">
        <v>31010200</v>
      </c>
      <c r="C91" s="122" t="s">
        <v>382</v>
      </c>
      <c r="D91" s="30">
        <f>E91+F91</f>
        <v>0</v>
      </c>
      <c r="E91" s="31"/>
      <c r="F91" s="153"/>
      <c r="G91" s="154"/>
    </row>
    <row r="92" spans="2:7" ht="26.25" hidden="1" x14ac:dyDescent="0.25">
      <c r="B92" s="117">
        <v>31020000</v>
      </c>
      <c r="C92" s="118" t="s">
        <v>321</v>
      </c>
      <c r="D92" s="30">
        <f>E92+F92</f>
        <v>0</v>
      </c>
      <c r="E92" s="31"/>
      <c r="F92" s="153"/>
      <c r="G92" s="154"/>
    </row>
    <row r="93" spans="2:7" ht="40.5" hidden="1" x14ac:dyDescent="0.25">
      <c r="B93" s="112">
        <v>31030000</v>
      </c>
      <c r="C93" s="113" t="s">
        <v>302</v>
      </c>
      <c r="D93" s="30">
        <f>F93</f>
        <v>0</v>
      </c>
      <c r="E93" s="31"/>
      <c r="F93" s="30">
        <f>G93</f>
        <v>0</v>
      </c>
      <c r="G93" s="339"/>
    </row>
    <row r="94" spans="2:7" ht="27" hidden="1" x14ac:dyDescent="0.25">
      <c r="B94" s="112">
        <v>33000000</v>
      </c>
      <c r="C94" s="113" t="s">
        <v>34</v>
      </c>
      <c r="D94" s="114">
        <f>E94+F94</f>
        <v>0</v>
      </c>
      <c r="E94" s="31">
        <v>0</v>
      </c>
      <c r="F94" s="304">
        <f>F95</f>
        <v>0</v>
      </c>
      <c r="G94" s="305">
        <f>G95</f>
        <v>0</v>
      </c>
    </row>
    <row r="95" spans="2:7" ht="13.5" hidden="1" x14ac:dyDescent="0.25">
      <c r="B95" s="462">
        <v>33010000</v>
      </c>
      <c r="C95" s="463" t="s">
        <v>35</v>
      </c>
      <c r="D95" s="464">
        <f>D96+D97</f>
        <v>0</v>
      </c>
      <c r="E95" s="141">
        <f>E96</f>
        <v>0</v>
      </c>
      <c r="F95" s="465">
        <f>F96+F97</f>
        <v>0</v>
      </c>
      <c r="G95" s="466">
        <f>G96+G97</f>
        <v>0</v>
      </c>
    </row>
    <row r="96" spans="2:7" ht="64.5" hidden="1" customHeight="1" x14ac:dyDescent="0.2">
      <c r="B96" s="121">
        <v>33010100</v>
      </c>
      <c r="C96" s="6" t="s">
        <v>383</v>
      </c>
      <c r="D96" s="30">
        <f>F96+E96</f>
        <v>0</v>
      </c>
      <c r="E96" s="595">
        <v>0</v>
      </c>
      <c r="F96" s="590"/>
      <c r="G96" s="596"/>
    </row>
    <row r="97" spans="2:7" ht="78.75" hidden="1" customHeight="1" thickBot="1" x14ac:dyDescent="0.25">
      <c r="B97" s="591">
        <v>33010200</v>
      </c>
      <c r="C97" s="597" t="s">
        <v>424</v>
      </c>
      <c r="D97" s="30">
        <f>F97+E97</f>
        <v>0</v>
      </c>
      <c r="E97" s="592"/>
      <c r="F97" s="593"/>
      <c r="G97" s="594"/>
    </row>
    <row r="98" spans="2:7" s="306" customFormat="1" ht="30" hidden="1" customHeight="1" thickBot="1" x14ac:dyDescent="0.3">
      <c r="B98" s="467"/>
      <c r="C98" s="469" t="s">
        <v>115</v>
      </c>
      <c r="D98" s="468">
        <f>D14+D61+D88</f>
        <v>0</v>
      </c>
      <c r="E98" s="414">
        <f>E14+E61+E88</f>
        <v>0</v>
      </c>
      <c r="F98" s="414">
        <f>F14+F61+F88</f>
        <v>0</v>
      </c>
      <c r="G98" s="415">
        <f>G14+G61+G88</f>
        <v>0</v>
      </c>
    </row>
    <row r="99" spans="2:7" ht="15.75" x14ac:dyDescent="0.25">
      <c r="B99" s="409">
        <v>40000000</v>
      </c>
      <c r="C99" s="410" t="s">
        <v>14</v>
      </c>
      <c r="D99" s="411">
        <f>E99+F99</f>
        <v>33500</v>
      </c>
      <c r="E99" s="412">
        <f>E100</f>
        <v>33500</v>
      </c>
      <c r="F99" s="411">
        <f>F100</f>
        <v>0</v>
      </c>
      <c r="G99" s="413">
        <f>G100</f>
        <v>0</v>
      </c>
    </row>
    <row r="100" spans="2:7" ht="17.25" customHeight="1" x14ac:dyDescent="0.25">
      <c r="B100" s="117">
        <v>41000000</v>
      </c>
      <c r="C100" s="118" t="s">
        <v>38</v>
      </c>
      <c r="D100" s="119">
        <f>F100+E100</f>
        <v>33500</v>
      </c>
      <c r="E100" s="119">
        <f>E101+E110+E109</f>
        <v>33500</v>
      </c>
      <c r="F100" s="130">
        <f>F101+F107+F110</f>
        <v>0</v>
      </c>
      <c r="G100" s="402">
        <f>G110+G101</f>
        <v>0</v>
      </c>
    </row>
    <row r="101" spans="2:7" ht="26.25" customHeight="1" x14ac:dyDescent="0.25">
      <c r="B101" s="112">
        <v>41030000</v>
      </c>
      <c r="C101" s="113" t="s">
        <v>294</v>
      </c>
      <c r="D101" s="128">
        <f>D106+D102+D103+D104+D105</f>
        <v>33500</v>
      </c>
      <c r="E101" s="156">
        <f>E106+E102+E103+E104+E105</f>
        <v>33500</v>
      </c>
      <c r="F101" s="156">
        <f>F103</f>
        <v>0</v>
      </c>
      <c r="G101" s="738">
        <f>G103</f>
        <v>0</v>
      </c>
    </row>
    <row r="102" spans="2:7" ht="48.75" hidden="1" customHeight="1" x14ac:dyDescent="0.2">
      <c r="B102" s="12">
        <v>41033300</v>
      </c>
      <c r="C102" s="122" t="s">
        <v>344</v>
      </c>
      <c r="D102" s="151">
        <f>E102</f>
        <v>0</v>
      </c>
      <c r="E102" s="157"/>
      <c r="F102" s="160"/>
      <c r="G102" s="158"/>
    </row>
    <row r="103" spans="2:7" ht="25.5" hidden="1" x14ac:dyDescent="0.2">
      <c r="B103" s="12">
        <v>41033900</v>
      </c>
      <c r="C103" s="13" t="s">
        <v>533</v>
      </c>
      <c r="D103" s="151">
        <f>E103+F103</f>
        <v>0</v>
      </c>
      <c r="E103" s="157"/>
      <c r="F103" s="451"/>
      <c r="G103" s="746"/>
    </row>
    <row r="104" spans="2:7" ht="38.25" hidden="1" x14ac:dyDescent="0.25">
      <c r="B104" s="676">
        <v>41035400</v>
      </c>
      <c r="C104" s="13" t="s">
        <v>474</v>
      </c>
      <c r="D104" s="151">
        <f>E104</f>
        <v>0</v>
      </c>
      <c r="E104" s="157"/>
      <c r="F104" s="148"/>
      <c r="G104" s="149"/>
    </row>
    <row r="105" spans="2:7" ht="63.75" hidden="1" x14ac:dyDescent="0.25">
      <c r="B105" s="676">
        <v>41036000</v>
      </c>
      <c r="C105" s="13" t="s">
        <v>475</v>
      </c>
      <c r="D105" s="151">
        <f>E105</f>
        <v>0</v>
      </c>
      <c r="E105" s="157"/>
      <c r="F105" s="148"/>
      <c r="G105" s="149"/>
    </row>
    <row r="106" spans="2:7" ht="51.75" thickBot="1" x14ac:dyDescent="0.3">
      <c r="B106" s="676">
        <v>41035100</v>
      </c>
      <c r="C106" s="13" t="s">
        <v>534</v>
      </c>
      <c r="D106" s="151">
        <f>E106</f>
        <v>33500</v>
      </c>
      <c r="E106" s="157">
        <v>33500</v>
      </c>
      <c r="F106" s="148"/>
      <c r="G106" s="149"/>
    </row>
    <row r="107" spans="2:7" ht="27" hidden="1" x14ac:dyDescent="0.25">
      <c r="B107" s="161">
        <v>41040000</v>
      </c>
      <c r="C107" s="303" t="s">
        <v>299</v>
      </c>
      <c r="D107" s="128">
        <f>D109</f>
        <v>0</v>
      </c>
      <c r="E107" s="156">
        <f>D107</f>
        <v>0</v>
      </c>
      <c r="F107" s="304"/>
      <c r="G107" s="305"/>
    </row>
    <row r="108" spans="2:7" ht="63.75" hidden="1" x14ac:dyDescent="0.25">
      <c r="B108" s="12">
        <v>41040200</v>
      </c>
      <c r="C108" s="13" t="s">
        <v>295</v>
      </c>
      <c r="D108" s="159">
        <f>E108+F108</f>
        <v>0</v>
      </c>
      <c r="E108" s="160"/>
      <c r="F108" s="148"/>
      <c r="G108" s="149"/>
    </row>
    <row r="109" spans="2:7" ht="13.5" hidden="1" x14ac:dyDescent="0.25">
      <c r="B109" s="12">
        <v>41040400</v>
      </c>
      <c r="C109" s="13" t="s">
        <v>298</v>
      </c>
      <c r="D109" s="151">
        <f>E109</f>
        <v>0</v>
      </c>
      <c r="E109" s="157"/>
      <c r="F109" s="148"/>
      <c r="G109" s="149"/>
    </row>
    <row r="110" spans="2:7" ht="27" hidden="1" customHeight="1" x14ac:dyDescent="0.25">
      <c r="B110" s="161">
        <v>41050000</v>
      </c>
      <c r="C110" s="113" t="s">
        <v>293</v>
      </c>
      <c r="D110" s="128">
        <f>SUM(E110:F110)</f>
        <v>0</v>
      </c>
      <c r="E110" s="156">
        <f>E112+E113+E114+E116+E117+E111</f>
        <v>0</v>
      </c>
      <c r="F110" s="341">
        <f>F116+F115</f>
        <v>0</v>
      </c>
      <c r="G110" s="401">
        <f>G116</f>
        <v>0</v>
      </c>
    </row>
    <row r="111" spans="2:7" ht="38.25" hidden="1" customHeight="1" x14ac:dyDescent="0.2">
      <c r="B111" s="418">
        <v>41051000</v>
      </c>
      <c r="C111" s="13" t="s">
        <v>348</v>
      </c>
      <c r="D111" s="405">
        <f>E111</f>
        <v>0</v>
      </c>
      <c r="E111" s="406"/>
      <c r="F111" s="403"/>
      <c r="G111" s="404"/>
    </row>
    <row r="112" spans="2:7" ht="56.25" hidden="1" customHeight="1" x14ac:dyDescent="0.2">
      <c r="B112" s="418">
        <v>41051200</v>
      </c>
      <c r="C112" s="13" t="s">
        <v>280</v>
      </c>
      <c r="D112" s="405">
        <f>E112</f>
        <v>0</v>
      </c>
      <c r="E112" s="406"/>
      <c r="F112" s="403"/>
      <c r="G112" s="404"/>
    </row>
    <row r="113" spans="2:8" ht="57" hidden="1" customHeight="1" x14ac:dyDescent="0.2">
      <c r="B113" s="418">
        <v>41051700</v>
      </c>
      <c r="C113" s="13" t="s">
        <v>223</v>
      </c>
      <c r="D113" s="405">
        <f>E113</f>
        <v>0</v>
      </c>
      <c r="E113" s="406"/>
      <c r="F113" s="403"/>
      <c r="G113" s="404"/>
    </row>
    <row r="114" spans="2:8" ht="20.25" hidden="1" customHeight="1" x14ac:dyDescent="0.2">
      <c r="B114" s="127">
        <v>41053900</v>
      </c>
      <c r="C114" s="435" t="s">
        <v>198</v>
      </c>
      <c r="D114" s="405">
        <f>E114</f>
        <v>0</v>
      </c>
      <c r="E114" s="406"/>
      <c r="F114" s="403"/>
      <c r="G114" s="404"/>
    </row>
    <row r="115" spans="2:8" ht="39" hidden="1" customHeight="1" thickBot="1" x14ac:dyDescent="0.25">
      <c r="B115" s="127">
        <v>41051100</v>
      </c>
      <c r="C115" s="122" t="s">
        <v>318</v>
      </c>
      <c r="D115" s="151">
        <f>E115+F115</f>
        <v>0</v>
      </c>
      <c r="E115" s="156"/>
      <c r="F115" s="451"/>
      <c r="G115" s="401"/>
    </row>
    <row r="116" spans="2:8" ht="54.75" hidden="1" customHeight="1" x14ac:dyDescent="0.2">
      <c r="B116" s="121">
        <v>41051400</v>
      </c>
      <c r="C116" s="122" t="s">
        <v>337</v>
      </c>
      <c r="D116" s="151">
        <f>E116+F116</f>
        <v>0</v>
      </c>
      <c r="E116" s="157"/>
      <c r="F116" s="157"/>
      <c r="G116" s="407"/>
    </row>
    <row r="117" spans="2:8" ht="69.75" hidden="1" customHeight="1" thickBot="1" x14ac:dyDescent="0.25">
      <c r="B117" s="330" t="s">
        <v>296</v>
      </c>
      <c r="C117" s="331" t="s">
        <v>297</v>
      </c>
      <c r="D117" s="332">
        <f>E117</f>
        <v>0</v>
      </c>
      <c r="E117" s="333"/>
      <c r="F117" s="301"/>
      <c r="G117" s="302"/>
    </row>
    <row r="118" spans="2:8" s="311" customFormat="1" ht="17.25" thickBot="1" x14ac:dyDescent="0.3">
      <c r="B118" s="307"/>
      <c r="C118" s="308" t="s">
        <v>111</v>
      </c>
      <c r="D118" s="309">
        <f>D98+D99</f>
        <v>33500</v>
      </c>
      <c r="E118" s="310">
        <f>E98+E99</f>
        <v>33500</v>
      </c>
      <c r="F118" s="322">
        <f>F98+F99</f>
        <v>0</v>
      </c>
      <c r="G118" s="323">
        <f>G98+G99</f>
        <v>0</v>
      </c>
      <c r="H118" s="324"/>
    </row>
    <row r="119" spans="2:8" x14ac:dyDescent="0.2">
      <c r="E119" s="4"/>
      <c r="F119" s="2"/>
      <c r="G119" s="2"/>
    </row>
    <row r="120" spans="2:8" s="28" customFormat="1" ht="18.75" x14ac:dyDescent="0.3">
      <c r="B120" s="28" t="s">
        <v>535</v>
      </c>
      <c r="D120" s="162"/>
      <c r="E120" s="794" t="s">
        <v>536</v>
      </c>
      <c r="F120" s="794"/>
      <c r="G120" s="794"/>
    </row>
    <row r="121" spans="2:8" x14ac:dyDescent="0.2">
      <c r="D121" s="52"/>
      <c r="E121" s="4"/>
      <c r="F121" s="2"/>
      <c r="G121" s="2"/>
    </row>
    <row r="122" spans="2:8" ht="15.75" x14ac:dyDescent="0.25">
      <c r="B122" s="163"/>
      <c r="D122" s="52"/>
      <c r="E122" s="4"/>
      <c r="F122" s="164"/>
      <c r="G122" s="165"/>
    </row>
    <row r="123" spans="2:8" ht="15.75" x14ac:dyDescent="0.25">
      <c r="B123" s="163"/>
      <c r="C123" s="163"/>
      <c r="D123" s="163"/>
      <c r="E123" s="166"/>
      <c r="F123" s="2"/>
      <c r="G123" s="2"/>
    </row>
    <row r="124" spans="2:8" x14ac:dyDescent="0.2">
      <c r="E124" s="167"/>
      <c r="F124" s="2"/>
      <c r="G124" s="2"/>
    </row>
    <row r="125" spans="2:8" x14ac:dyDescent="0.2">
      <c r="E125" s="4"/>
      <c r="F125" s="2"/>
      <c r="G125" s="2"/>
    </row>
    <row r="126" spans="2:8" x14ac:dyDescent="0.2">
      <c r="E126" s="4"/>
      <c r="F126" s="2"/>
      <c r="G126" s="2"/>
    </row>
    <row r="127" spans="2:8" x14ac:dyDescent="0.2">
      <c r="E127" s="4"/>
      <c r="F127" s="2"/>
      <c r="G127" s="2"/>
    </row>
    <row r="128" spans="2:8" x14ac:dyDescent="0.2">
      <c r="E128" s="4"/>
      <c r="F128" s="2"/>
      <c r="G128" s="2"/>
    </row>
    <row r="129" spans="5:7" x14ac:dyDescent="0.2">
      <c r="E129" s="168"/>
      <c r="F129" s="2"/>
      <c r="G129" s="2"/>
    </row>
    <row r="130" spans="5:7" x14ac:dyDescent="0.2">
      <c r="E130" s="4"/>
      <c r="F130" s="2"/>
      <c r="G130" s="2"/>
    </row>
    <row r="131" spans="5:7" x14ac:dyDescent="0.2">
      <c r="E131" s="4"/>
      <c r="F131" s="2"/>
      <c r="G131" s="2"/>
    </row>
    <row r="132" spans="5:7" x14ac:dyDescent="0.2">
      <c r="E132" s="4"/>
      <c r="F132" s="2"/>
      <c r="G132" s="2"/>
    </row>
    <row r="133" spans="5:7" x14ac:dyDescent="0.2">
      <c r="E133" s="4"/>
      <c r="F133" s="2"/>
      <c r="G133" s="2"/>
    </row>
    <row r="134" spans="5:7" x14ac:dyDescent="0.2">
      <c r="E134" s="4"/>
      <c r="F134" s="2"/>
      <c r="G134" s="2"/>
    </row>
    <row r="135" spans="5:7" x14ac:dyDescent="0.2">
      <c r="E135" s="4"/>
      <c r="F135" s="2"/>
      <c r="G135" s="2"/>
    </row>
    <row r="136" spans="5:7" x14ac:dyDescent="0.2">
      <c r="E136" s="4"/>
      <c r="F136" s="2"/>
      <c r="G136" s="2"/>
    </row>
    <row r="137" spans="5:7" x14ac:dyDescent="0.2">
      <c r="E137" s="4"/>
      <c r="F137" s="2"/>
      <c r="G137" s="2"/>
    </row>
    <row r="138" spans="5:7" x14ac:dyDescent="0.2">
      <c r="E138" s="4"/>
      <c r="F138" s="2"/>
      <c r="G138" s="2"/>
    </row>
    <row r="139" spans="5:7" x14ac:dyDescent="0.2">
      <c r="E139" s="4"/>
      <c r="F139" s="2"/>
      <c r="G139" s="2"/>
    </row>
    <row r="140" spans="5:7" x14ac:dyDescent="0.2">
      <c r="E140" s="4"/>
      <c r="F140" s="2"/>
      <c r="G140" s="2"/>
    </row>
    <row r="141" spans="5:7" x14ac:dyDescent="0.2">
      <c r="E141" s="4"/>
      <c r="F141" s="2"/>
      <c r="G141" s="2"/>
    </row>
    <row r="142" spans="5:7" x14ac:dyDescent="0.2">
      <c r="E142" s="4"/>
      <c r="F142" s="2"/>
      <c r="G142" s="2"/>
    </row>
    <row r="143" spans="5:7" x14ac:dyDescent="0.2">
      <c r="E143" s="4"/>
      <c r="F143" s="2"/>
      <c r="G143" s="2"/>
    </row>
    <row r="144" spans="5:7" x14ac:dyDescent="0.2">
      <c r="E144" s="4"/>
      <c r="F144" s="2"/>
      <c r="G144" s="2"/>
    </row>
    <row r="145" spans="5:7" x14ac:dyDescent="0.2">
      <c r="E145" s="4"/>
      <c r="F145" s="2"/>
      <c r="G145" s="2"/>
    </row>
    <row r="146" spans="5:7" x14ac:dyDescent="0.2">
      <c r="E146" s="4"/>
      <c r="F146" s="2"/>
      <c r="G146" s="2"/>
    </row>
    <row r="147" spans="5:7" x14ac:dyDescent="0.2">
      <c r="E147" s="4"/>
      <c r="F147" s="2"/>
      <c r="G147" s="2"/>
    </row>
    <row r="148" spans="5:7" x14ac:dyDescent="0.2">
      <c r="E148" s="4"/>
      <c r="F148" s="2"/>
      <c r="G148" s="2"/>
    </row>
    <row r="149" spans="5:7" x14ac:dyDescent="0.2">
      <c r="E149" s="4"/>
      <c r="F149" s="2"/>
      <c r="G149" s="2"/>
    </row>
    <row r="150" spans="5:7" x14ac:dyDescent="0.2">
      <c r="E150" s="4"/>
      <c r="F150" s="2"/>
      <c r="G150" s="2"/>
    </row>
    <row r="151" spans="5:7" x14ac:dyDescent="0.2">
      <c r="E151" s="4"/>
      <c r="F151" s="2"/>
      <c r="G151" s="2"/>
    </row>
    <row r="152" spans="5:7" x14ac:dyDescent="0.2">
      <c r="E152" s="4"/>
      <c r="F152" s="2"/>
      <c r="G152" s="2"/>
    </row>
    <row r="153" spans="5:7" x14ac:dyDescent="0.2">
      <c r="E153" s="4"/>
      <c r="F153" s="2"/>
      <c r="G153" s="2"/>
    </row>
    <row r="154" spans="5:7" x14ac:dyDescent="0.2">
      <c r="E154" s="4"/>
      <c r="F154" s="2"/>
      <c r="G154" s="2"/>
    </row>
    <row r="155" spans="5:7" x14ac:dyDescent="0.2">
      <c r="E155" s="4"/>
      <c r="F155" s="2"/>
      <c r="G155" s="2"/>
    </row>
    <row r="156" spans="5:7" x14ac:dyDescent="0.2">
      <c r="E156" s="4"/>
      <c r="F156" s="2"/>
      <c r="G156" s="2"/>
    </row>
    <row r="157" spans="5:7" x14ac:dyDescent="0.2">
      <c r="E157" s="4"/>
      <c r="F157" s="2"/>
      <c r="G157" s="2"/>
    </row>
    <row r="158" spans="5:7" x14ac:dyDescent="0.2">
      <c r="E158" s="4"/>
      <c r="F158" s="2"/>
      <c r="G158" s="2"/>
    </row>
    <row r="159" spans="5:7" x14ac:dyDescent="0.2">
      <c r="E159" s="4"/>
      <c r="F159" s="2"/>
      <c r="G159" s="2"/>
    </row>
    <row r="160" spans="5:7" x14ac:dyDescent="0.2">
      <c r="E160" s="4"/>
      <c r="F160" s="2"/>
      <c r="G160" s="2"/>
    </row>
    <row r="161" spans="5:7" x14ac:dyDescent="0.2">
      <c r="E161" s="4"/>
      <c r="F161" s="2"/>
      <c r="G161" s="2"/>
    </row>
    <row r="162" spans="5:7" x14ac:dyDescent="0.2">
      <c r="E162" s="4"/>
      <c r="F162" s="2"/>
      <c r="G162" s="2"/>
    </row>
    <row r="163" spans="5:7" x14ac:dyDescent="0.2">
      <c r="E163" s="4"/>
      <c r="F163" s="2"/>
      <c r="G163" s="2"/>
    </row>
    <row r="164" spans="5:7" x14ac:dyDescent="0.2">
      <c r="E164" s="4"/>
      <c r="F164" s="2"/>
      <c r="G164" s="2"/>
    </row>
    <row r="165" spans="5:7" x14ac:dyDescent="0.2">
      <c r="E165" s="4"/>
      <c r="F165" s="2"/>
      <c r="G165" s="2"/>
    </row>
    <row r="166" spans="5:7" x14ac:dyDescent="0.2">
      <c r="E166" s="4"/>
      <c r="F166" s="2"/>
      <c r="G166" s="2"/>
    </row>
    <row r="167" spans="5:7" x14ac:dyDescent="0.2">
      <c r="E167" s="4"/>
      <c r="F167" s="2"/>
      <c r="G167" s="2"/>
    </row>
    <row r="168" spans="5:7" x14ac:dyDescent="0.2">
      <c r="E168" s="4"/>
      <c r="F168" s="2"/>
      <c r="G168" s="2"/>
    </row>
    <row r="169" spans="5:7" x14ac:dyDescent="0.2">
      <c r="E169" s="4"/>
      <c r="F169" s="2"/>
      <c r="G169" s="2"/>
    </row>
    <row r="170" spans="5:7" x14ac:dyDescent="0.2">
      <c r="E170" s="4"/>
      <c r="F170" s="2"/>
      <c r="G170" s="2"/>
    </row>
    <row r="171" spans="5:7" x14ac:dyDescent="0.2">
      <c r="E171" s="4"/>
      <c r="F171" s="2"/>
      <c r="G171" s="2"/>
    </row>
    <row r="172" spans="5:7" x14ac:dyDescent="0.2">
      <c r="E172" s="4"/>
      <c r="F172" s="2"/>
      <c r="G172" s="2"/>
    </row>
    <row r="173" spans="5:7" x14ac:dyDescent="0.2">
      <c r="E173" s="4"/>
      <c r="F173" s="2"/>
      <c r="G173" s="2"/>
    </row>
    <row r="174" spans="5:7" x14ac:dyDescent="0.2">
      <c r="E174" s="4"/>
      <c r="F174" s="2"/>
      <c r="G174" s="2"/>
    </row>
    <row r="175" spans="5:7" x14ac:dyDescent="0.2">
      <c r="E175" s="4"/>
      <c r="F175" s="2"/>
      <c r="G175" s="2"/>
    </row>
    <row r="176" spans="5:7" x14ac:dyDescent="0.2">
      <c r="E176" s="4"/>
      <c r="F176" s="2"/>
      <c r="G176" s="2"/>
    </row>
    <row r="177" spans="5:7" x14ac:dyDescent="0.2">
      <c r="E177" s="4"/>
      <c r="F177" s="2"/>
      <c r="G177" s="2"/>
    </row>
    <row r="178" spans="5:7" x14ac:dyDescent="0.2">
      <c r="E178" s="4"/>
      <c r="F178" s="2"/>
      <c r="G178" s="2"/>
    </row>
    <row r="179" spans="5:7" x14ac:dyDescent="0.2">
      <c r="E179" s="4"/>
      <c r="F179" s="2"/>
      <c r="G179" s="2"/>
    </row>
    <row r="180" spans="5:7" x14ac:dyDescent="0.2">
      <c r="E180" s="4"/>
      <c r="F180" s="2"/>
      <c r="G180" s="2"/>
    </row>
    <row r="181" spans="5:7" x14ac:dyDescent="0.2">
      <c r="E181" s="4"/>
      <c r="F181" s="2"/>
      <c r="G181" s="2"/>
    </row>
    <row r="182" spans="5:7" x14ac:dyDescent="0.2">
      <c r="E182" s="4"/>
      <c r="F182" s="2"/>
      <c r="G182" s="2"/>
    </row>
    <row r="183" spans="5:7" x14ac:dyDescent="0.2">
      <c r="E183" s="4"/>
      <c r="F183" s="2"/>
      <c r="G183" s="2"/>
    </row>
    <row r="184" spans="5:7" x14ac:dyDescent="0.2">
      <c r="E184" s="4"/>
      <c r="F184" s="2"/>
      <c r="G184" s="2"/>
    </row>
    <row r="185" spans="5:7" x14ac:dyDescent="0.2">
      <c r="E185" s="4"/>
      <c r="F185" s="2"/>
      <c r="G185" s="2"/>
    </row>
    <row r="186" spans="5:7" x14ac:dyDescent="0.2">
      <c r="E186" s="4"/>
      <c r="F186" s="2"/>
      <c r="G186" s="2"/>
    </row>
    <row r="187" spans="5:7" x14ac:dyDescent="0.2">
      <c r="E187" s="4"/>
      <c r="F187" s="2"/>
      <c r="G187" s="2"/>
    </row>
    <row r="188" spans="5:7" x14ac:dyDescent="0.2">
      <c r="E188" s="4"/>
      <c r="F188" s="2"/>
      <c r="G188" s="2"/>
    </row>
    <row r="189" spans="5:7" x14ac:dyDescent="0.2">
      <c r="E189" s="4"/>
      <c r="F189" s="2"/>
      <c r="G189" s="2"/>
    </row>
    <row r="190" spans="5:7" x14ac:dyDescent="0.2">
      <c r="E190" s="4"/>
      <c r="F190" s="2"/>
      <c r="G190" s="2"/>
    </row>
    <row r="191" spans="5:7" x14ac:dyDescent="0.2">
      <c r="E191" s="4"/>
      <c r="F191" s="2"/>
      <c r="G191" s="2"/>
    </row>
    <row r="192" spans="5:7" x14ac:dyDescent="0.2">
      <c r="E192" s="4"/>
      <c r="F192" s="2"/>
      <c r="G192" s="2"/>
    </row>
    <row r="193" spans="5:7" x14ac:dyDescent="0.2">
      <c r="E193" s="4"/>
      <c r="F193" s="2"/>
      <c r="G193" s="2"/>
    </row>
    <row r="194" spans="5:7" x14ac:dyDescent="0.2">
      <c r="E194" s="4"/>
      <c r="F194" s="2"/>
      <c r="G194" s="2"/>
    </row>
    <row r="195" spans="5:7" x14ac:dyDescent="0.2">
      <c r="E195" s="4"/>
      <c r="F195" s="2"/>
      <c r="G195" s="2"/>
    </row>
    <row r="196" spans="5:7" x14ac:dyDescent="0.2">
      <c r="E196" s="4"/>
      <c r="F196" s="2"/>
      <c r="G196" s="2"/>
    </row>
    <row r="197" spans="5:7" x14ac:dyDescent="0.2">
      <c r="E197" s="4"/>
      <c r="F197" s="2"/>
      <c r="G197" s="2"/>
    </row>
    <row r="198" spans="5:7" x14ac:dyDescent="0.2">
      <c r="E198" s="4"/>
      <c r="F198" s="2"/>
      <c r="G198" s="2"/>
    </row>
    <row r="199" spans="5:7" x14ac:dyDescent="0.2">
      <c r="E199" s="4"/>
      <c r="F199" s="2"/>
      <c r="G199" s="2"/>
    </row>
    <row r="200" spans="5:7" x14ac:dyDescent="0.2">
      <c r="E200" s="4"/>
      <c r="F200" s="2"/>
      <c r="G200" s="2"/>
    </row>
    <row r="201" spans="5:7" ht="12.75" customHeight="1" x14ac:dyDescent="0.2">
      <c r="E201" s="4"/>
      <c r="F201" s="2"/>
      <c r="G201" s="2"/>
    </row>
    <row r="202" spans="5:7" x14ac:dyDescent="0.2">
      <c r="E202" s="4"/>
      <c r="F202" s="2"/>
      <c r="G202" s="2"/>
    </row>
    <row r="203" spans="5:7" x14ac:dyDescent="0.2">
      <c r="E203" s="4"/>
      <c r="F203" s="2"/>
      <c r="G203" s="2"/>
    </row>
    <row r="204" spans="5:7" x14ac:dyDescent="0.2">
      <c r="E204" s="4"/>
      <c r="F204" s="2"/>
      <c r="G204" s="2"/>
    </row>
    <row r="205" spans="5:7" x14ac:dyDescent="0.2">
      <c r="E205" s="4"/>
      <c r="F205" s="2"/>
      <c r="G205" s="2"/>
    </row>
    <row r="206" spans="5:7" x14ac:dyDescent="0.2">
      <c r="E206" s="4"/>
      <c r="F206" s="2"/>
      <c r="G206" s="2"/>
    </row>
    <row r="207" spans="5:7" x14ac:dyDescent="0.2">
      <c r="E207" s="4"/>
      <c r="F207" s="2"/>
      <c r="G207" s="2"/>
    </row>
    <row r="208" spans="5:7" x14ac:dyDescent="0.2">
      <c r="E208" s="4"/>
      <c r="F208" s="2"/>
      <c r="G208" s="2"/>
    </row>
    <row r="209" spans="5:7" x14ac:dyDescent="0.2">
      <c r="E209" s="4"/>
      <c r="F209" s="2"/>
      <c r="G209" s="2"/>
    </row>
    <row r="210" spans="5:7" x14ac:dyDescent="0.2">
      <c r="E210" s="4"/>
      <c r="F210" s="2"/>
      <c r="G210" s="2"/>
    </row>
    <row r="211" spans="5:7" x14ac:dyDescent="0.2">
      <c r="E211" s="4"/>
      <c r="F211" s="2"/>
      <c r="G211" s="2"/>
    </row>
    <row r="212" spans="5:7" x14ac:dyDescent="0.2">
      <c r="E212" s="4"/>
      <c r="F212" s="2"/>
      <c r="G212" s="2"/>
    </row>
    <row r="213" spans="5:7" x14ac:dyDescent="0.2">
      <c r="E213" s="4"/>
      <c r="F213" s="2"/>
      <c r="G213" s="2"/>
    </row>
    <row r="214" spans="5:7" x14ac:dyDescent="0.2">
      <c r="E214" s="4"/>
      <c r="F214" s="2"/>
      <c r="G214" s="2"/>
    </row>
    <row r="215" spans="5:7" x14ac:dyDescent="0.2">
      <c r="E215" s="4"/>
      <c r="F215" s="2"/>
      <c r="G215" s="2"/>
    </row>
    <row r="216" spans="5:7" x14ac:dyDescent="0.2">
      <c r="E216" s="4"/>
      <c r="F216" s="2"/>
      <c r="G216" s="2"/>
    </row>
    <row r="217" spans="5:7" x14ac:dyDescent="0.2">
      <c r="E217" s="4"/>
      <c r="F217" s="2"/>
      <c r="G217" s="2"/>
    </row>
    <row r="218" spans="5:7" x14ac:dyDescent="0.2">
      <c r="E218" s="4"/>
      <c r="F218" s="2"/>
      <c r="G218" s="2"/>
    </row>
    <row r="219" spans="5:7" x14ac:dyDescent="0.2">
      <c r="E219" s="4"/>
      <c r="F219" s="2"/>
      <c r="G219" s="2"/>
    </row>
    <row r="220" spans="5:7" x14ac:dyDescent="0.2">
      <c r="E220" s="4"/>
      <c r="F220" s="2"/>
      <c r="G220" s="2"/>
    </row>
    <row r="221" spans="5:7" x14ac:dyDescent="0.2">
      <c r="E221" s="4"/>
      <c r="F221" s="2"/>
      <c r="G221" s="2"/>
    </row>
    <row r="222" spans="5:7" x14ac:dyDescent="0.2">
      <c r="E222" s="4"/>
      <c r="F222" s="2"/>
      <c r="G222" s="2"/>
    </row>
    <row r="223" spans="5:7" x14ac:dyDescent="0.2">
      <c r="E223" s="4"/>
      <c r="F223" s="2"/>
      <c r="G223" s="2"/>
    </row>
    <row r="224" spans="5:7" x14ac:dyDescent="0.2">
      <c r="E224" s="4"/>
      <c r="F224" s="2"/>
      <c r="G224" s="2"/>
    </row>
    <row r="225" spans="5:7" x14ac:dyDescent="0.2">
      <c r="E225" s="4"/>
      <c r="F225" s="2"/>
      <c r="G225" s="2"/>
    </row>
    <row r="226" spans="5:7" x14ac:dyDescent="0.2">
      <c r="E226" s="4"/>
      <c r="F226" s="2"/>
      <c r="G226" s="2"/>
    </row>
    <row r="227" spans="5:7" x14ac:dyDescent="0.2">
      <c r="E227" s="4"/>
      <c r="F227" s="2"/>
      <c r="G227" s="2"/>
    </row>
    <row r="228" spans="5:7" x14ac:dyDescent="0.2">
      <c r="E228" s="4"/>
      <c r="F228" s="2"/>
      <c r="G228" s="2"/>
    </row>
    <row r="229" spans="5:7" x14ac:dyDescent="0.2">
      <c r="E229" s="4"/>
      <c r="F229" s="2"/>
      <c r="G229" s="2"/>
    </row>
    <row r="230" spans="5:7" x14ac:dyDescent="0.2">
      <c r="E230" s="4"/>
      <c r="F230" s="2"/>
      <c r="G230" s="2"/>
    </row>
    <row r="231" spans="5:7" x14ac:dyDescent="0.2">
      <c r="E231" s="4"/>
      <c r="F231" s="2"/>
      <c r="G231" s="2"/>
    </row>
    <row r="232" spans="5:7" x14ac:dyDescent="0.2">
      <c r="E232" s="4"/>
      <c r="F232" s="2"/>
      <c r="G232" s="2"/>
    </row>
    <row r="233" spans="5:7" x14ac:dyDescent="0.2">
      <c r="E233" s="4"/>
      <c r="F233" s="2"/>
      <c r="G233" s="2"/>
    </row>
    <row r="234" spans="5:7" x14ac:dyDescent="0.2">
      <c r="E234" s="4"/>
      <c r="F234" s="2"/>
      <c r="G234" s="2"/>
    </row>
    <row r="235" spans="5:7" x14ac:dyDescent="0.2">
      <c r="E235" s="4"/>
      <c r="F235" s="2"/>
      <c r="G235" s="2"/>
    </row>
    <row r="236" spans="5:7" x14ac:dyDescent="0.2">
      <c r="E236" s="4"/>
      <c r="F236" s="2"/>
      <c r="G236" s="2"/>
    </row>
    <row r="237" spans="5:7" x14ac:dyDescent="0.2">
      <c r="E237" s="4"/>
      <c r="F237" s="2"/>
      <c r="G237" s="2"/>
    </row>
    <row r="238" spans="5:7" x14ac:dyDescent="0.2">
      <c r="E238" s="4"/>
      <c r="F238" s="2"/>
      <c r="G238" s="2"/>
    </row>
    <row r="239" spans="5:7" x14ac:dyDescent="0.2">
      <c r="E239" s="4"/>
      <c r="F239" s="2"/>
      <c r="G239" s="2"/>
    </row>
    <row r="240" spans="5:7" x14ac:dyDescent="0.2">
      <c r="E240" s="4"/>
      <c r="F240" s="2"/>
      <c r="G240" s="2"/>
    </row>
    <row r="241" spans="5:7" x14ac:dyDescent="0.2">
      <c r="E241" s="4"/>
      <c r="F241" s="2"/>
      <c r="G241" s="2"/>
    </row>
    <row r="242" spans="5:7" x14ac:dyDescent="0.2">
      <c r="E242" s="4"/>
      <c r="F242" s="2"/>
      <c r="G242" s="2"/>
    </row>
    <row r="243" spans="5:7" x14ac:dyDescent="0.2">
      <c r="E243" s="4"/>
      <c r="F243" s="2"/>
      <c r="G243" s="2"/>
    </row>
    <row r="244" spans="5:7" x14ac:dyDescent="0.2">
      <c r="E244" s="4"/>
      <c r="F244" s="2"/>
      <c r="G244" s="2"/>
    </row>
    <row r="245" spans="5:7" x14ac:dyDescent="0.2">
      <c r="E245" s="4"/>
      <c r="F245" s="2"/>
      <c r="G245" s="2"/>
    </row>
    <row r="246" spans="5:7" x14ac:dyDescent="0.2">
      <c r="E246" s="4"/>
      <c r="F246" s="2"/>
      <c r="G246" s="2"/>
    </row>
    <row r="247" spans="5:7" x14ac:dyDescent="0.2">
      <c r="E247" s="4"/>
      <c r="F247" s="2"/>
      <c r="G247" s="2"/>
    </row>
    <row r="248" spans="5:7" x14ac:dyDescent="0.2">
      <c r="E248" s="4"/>
      <c r="F248" s="2"/>
      <c r="G248" s="2"/>
    </row>
    <row r="249" spans="5:7" x14ac:dyDescent="0.2">
      <c r="E249" s="4"/>
      <c r="F249" s="2"/>
      <c r="G249" s="2"/>
    </row>
    <row r="250" spans="5:7" x14ac:dyDescent="0.2">
      <c r="E250" s="4"/>
      <c r="F250" s="2"/>
      <c r="G250" s="2"/>
    </row>
    <row r="251" spans="5:7" x14ac:dyDescent="0.2">
      <c r="E251" s="4"/>
      <c r="F251" s="2"/>
      <c r="G251" s="2"/>
    </row>
    <row r="252" spans="5:7" x14ac:dyDescent="0.2">
      <c r="E252" s="4"/>
      <c r="F252" s="2"/>
      <c r="G252" s="2"/>
    </row>
    <row r="253" spans="5:7" x14ac:dyDescent="0.2">
      <c r="E253" s="4"/>
      <c r="F253" s="2"/>
      <c r="G253" s="2"/>
    </row>
    <row r="254" spans="5:7" x14ac:dyDescent="0.2">
      <c r="E254" s="4"/>
      <c r="F254" s="2"/>
      <c r="G254" s="2"/>
    </row>
    <row r="255" spans="5:7" x14ac:dyDescent="0.2">
      <c r="E255" s="4"/>
      <c r="F255" s="2"/>
      <c r="G255" s="2"/>
    </row>
    <row r="256" spans="5:7" x14ac:dyDescent="0.2">
      <c r="E256" s="4"/>
      <c r="F256" s="2"/>
      <c r="G256" s="2"/>
    </row>
    <row r="257" spans="5:7" x14ac:dyDescent="0.2">
      <c r="E257" s="4"/>
      <c r="F257" s="2"/>
      <c r="G257" s="2"/>
    </row>
    <row r="258" spans="5:7" x14ac:dyDescent="0.2">
      <c r="E258" s="4"/>
      <c r="F258" s="2"/>
      <c r="G258" s="2"/>
    </row>
    <row r="259" spans="5:7" x14ac:dyDescent="0.2">
      <c r="E259" s="4"/>
      <c r="F259" s="2"/>
      <c r="G259" s="2"/>
    </row>
    <row r="260" spans="5:7" x14ac:dyDescent="0.2">
      <c r="E260" s="4"/>
      <c r="F260" s="2"/>
      <c r="G260" s="2"/>
    </row>
    <row r="261" spans="5:7" x14ac:dyDescent="0.2">
      <c r="E261" s="4"/>
      <c r="F261" s="2"/>
      <c r="G261" s="2"/>
    </row>
    <row r="262" spans="5:7" x14ac:dyDescent="0.2">
      <c r="E262" s="4"/>
      <c r="F262" s="2"/>
      <c r="G262" s="2"/>
    </row>
    <row r="263" spans="5:7" x14ac:dyDescent="0.2">
      <c r="E263" s="4"/>
      <c r="F263" s="2"/>
      <c r="G263" s="2"/>
    </row>
    <row r="264" spans="5:7" x14ac:dyDescent="0.2">
      <c r="E264" s="4"/>
      <c r="F264" s="2"/>
      <c r="G264" s="2"/>
    </row>
    <row r="265" spans="5:7" x14ac:dyDescent="0.2">
      <c r="E265" s="4"/>
      <c r="F265" s="2"/>
      <c r="G265" s="2"/>
    </row>
    <row r="266" spans="5:7" x14ac:dyDescent="0.2">
      <c r="E266" s="4"/>
      <c r="F266" s="2"/>
      <c r="G266" s="2"/>
    </row>
    <row r="267" spans="5:7" x14ac:dyDescent="0.2">
      <c r="E267" s="4"/>
      <c r="F267" s="2"/>
      <c r="G267" s="2"/>
    </row>
    <row r="268" spans="5:7" x14ac:dyDescent="0.2">
      <c r="E268" s="4"/>
      <c r="F268" s="2"/>
      <c r="G268" s="2"/>
    </row>
    <row r="269" spans="5:7" x14ac:dyDescent="0.2">
      <c r="E269" s="4"/>
      <c r="F269" s="2"/>
      <c r="G269" s="2"/>
    </row>
    <row r="270" spans="5:7" x14ac:dyDescent="0.2">
      <c r="E270" s="4"/>
      <c r="F270" s="2"/>
      <c r="G270" s="2"/>
    </row>
    <row r="271" spans="5:7" x14ac:dyDescent="0.2">
      <c r="E271" s="4"/>
      <c r="F271" s="2"/>
      <c r="G271" s="2"/>
    </row>
    <row r="272" spans="5:7" x14ac:dyDescent="0.2">
      <c r="E272" s="4"/>
      <c r="F272" s="2"/>
      <c r="G272" s="2"/>
    </row>
    <row r="273" spans="5:7" x14ac:dyDescent="0.2">
      <c r="E273" s="4"/>
      <c r="F273" s="2"/>
      <c r="G273" s="2"/>
    </row>
    <row r="274" spans="5:7" x14ac:dyDescent="0.2">
      <c r="E274" s="4"/>
      <c r="F274" s="2"/>
      <c r="G274" s="2"/>
    </row>
    <row r="275" spans="5:7" x14ac:dyDescent="0.2">
      <c r="E275" s="4"/>
      <c r="F275" s="2"/>
      <c r="G275" s="2"/>
    </row>
    <row r="276" spans="5:7" x14ac:dyDescent="0.2">
      <c r="E276" s="4"/>
      <c r="F276" s="2"/>
      <c r="G276" s="2"/>
    </row>
    <row r="277" spans="5:7" x14ac:dyDescent="0.2">
      <c r="E277" s="4"/>
      <c r="F277" s="2"/>
      <c r="G277" s="2"/>
    </row>
    <row r="278" spans="5:7" x14ac:dyDescent="0.2">
      <c r="E278" s="4"/>
      <c r="F278" s="2"/>
      <c r="G278" s="2"/>
    </row>
    <row r="279" spans="5:7" x14ac:dyDescent="0.2">
      <c r="E279" s="4"/>
      <c r="F279" s="2"/>
      <c r="G279" s="2"/>
    </row>
    <row r="280" spans="5:7" x14ac:dyDescent="0.2">
      <c r="E280" s="4"/>
      <c r="F280" s="2"/>
      <c r="G280" s="2"/>
    </row>
    <row r="281" spans="5:7" x14ac:dyDescent="0.2">
      <c r="E281" s="4"/>
      <c r="F281" s="2"/>
      <c r="G281" s="2"/>
    </row>
    <row r="282" spans="5:7" x14ac:dyDescent="0.2">
      <c r="E282" s="4"/>
      <c r="F282" s="2"/>
      <c r="G282" s="2"/>
    </row>
    <row r="283" spans="5:7" x14ac:dyDescent="0.2">
      <c r="E283" s="4"/>
      <c r="F283" s="2"/>
      <c r="G283" s="2"/>
    </row>
    <row r="284" spans="5:7" x14ac:dyDescent="0.2">
      <c r="E284" s="4"/>
      <c r="F284" s="2"/>
      <c r="G284" s="2"/>
    </row>
    <row r="285" spans="5:7" x14ac:dyDescent="0.2">
      <c r="E285" s="4"/>
      <c r="F285" s="2"/>
      <c r="G285" s="2"/>
    </row>
    <row r="286" spans="5:7" x14ac:dyDescent="0.2">
      <c r="E286" s="4"/>
      <c r="F286" s="2"/>
      <c r="G286" s="2"/>
    </row>
    <row r="287" spans="5:7" x14ac:dyDescent="0.2">
      <c r="E287" s="4"/>
      <c r="F287" s="2"/>
      <c r="G287" s="2"/>
    </row>
    <row r="288" spans="5:7" x14ac:dyDescent="0.2">
      <c r="E288" s="4"/>
      <c r="F288" s="2"/>
      <c r="G288" s="2"/>
    </row>
    <row r="289" spans="5:7" x14ac:dyDescent="0.2">
      <c r="E289" s="4"/>
      <c r="F289" s="2"/>
      <c r="G289" s="2"/>
    </row>
    <row r="290" spans="5:7" x14ac:dyDescent="0.2">
      <c r="E290" s="4"/>
      <c r="F290" s="2"/>
      <c r="G290" s="2"/>
    </row>
    <row r="291" spans="5:7" x14ac:dyDescent="0.2">
      <c r="E291" s="4"/>
      <c r="F291" s="2"/>
      <c r="G291" s="2"/>
    </row>
    <row r="292" spans="5:7" x14ac:dyDescent="0.2">
      <c r="E292" s="4"/>
      <c r="F292" s="2"/>
      <c r="G292" s="2"/>
    </row>
    <row r="293" spans="5:7" x14ac:dyDescent="0.2">
      <c r="E293" s="4"/>
      <c r="F293" s="2"/>
      <c r="G293" s="2"/>
    </row>
    <row r="294" spans="5:7" x14ac:dyDescent="0.2">
      <c r="E294" s="4"/>
      <c r="F294" s="2"/>
      <c r="G294" s="2"/>
    </row>
    <row r="295" spans="5:7" x14ac:dyDescent="0.2">
      <c r="E295" s="4"/>
      <c r="F295" s="2"/>
      <c r="G295" s="2"/>
    </row>
    <row r="296" spans="5:7" x14ac:dyDescent="0.2">
      <c r="E296" s="4"/>
      <c r="F296" s="2"/>
      <c r="G296" s="2"/>
    </row>
    <row r="297" spans="5:7" x14ac:dyDescent="0.2">
      <c r="E297" s="4"/>
      <c r="F297" s="2"/>
      <c r="G297" s="2"/>
    </row>
    <row r="298" spans="5:7" x14ac:dyDescent="0.2">
      <c r="E298" s="4"/>
      <c r="F298" s="2"/>
      <c r="G298" s="2"/>
    </row>
    <row r="299" spans="5:7" x14ac:dyDescent="0.2">
      <c r="E299" s="4"/>
      <c r="F299" s="2"/>
      <c r="G299" s="2"/>
    </row>
    <row r="300" spans="5:7" x14ac:dyDescent="0.2">
      <c r="E300" s="4"/>
      <c r="F300" s="2"/>
      <c r="G300" s="2"/>
    </row>
    <row r="301" spans="5:7" x14ac:dyDescent="0.2">
      <c r="E301" s="4"/>
      <c r="F301" s="2"/>
      <c r="G301" s="2"/>
    </row>
    <row r="302" spans="5:7" x14ac:dyDescent="0.2">
      <c r="E302" s="4"/>
      <c r="F302" s="2"/>
      <c r="G302" s="2"/>
    </row>
    <row r="303" spans="5:7" x14ac:dyDescent="0.2">
      <c r="E303" s="4"/>
      <c r="F303" s="2"/>
      <c r="G303" s="2"/>
    </row>
    <row r="304" spans="5:7" x14ac:dyDescent="0.2">
      <c r="E304" s="4"/>
      <c r="F304" s="2"/>
      <c r="G304" s="2"/>
    </row>
    <row r="305" spans="5:7" x14ac:dyDescent="0.2">
      <c r="E305" s="4"/>
      <c r="F305" s="2"/>
      <c r="G305" s="2"/>
    </row>
    <row r="306" spans="5:7" x14ac:dyDescent="0.2">
      <c r="E306" s="4"/>
      <c r="F306" s="2"/>
      <c r="G306" s="2"/>
    </row>
    <row r="307" spans="5:7" x14ac:dyDescent="0.2">
      <c r="E307" s="4"/>
      <c r="F307" s="2"/>
      <c r="G307" s="2"/>
    </row>
    <row r="308" spans="5:7" x14ac:dyDescent="0.2">
      <c r="E308" s="4"/>
      <c r="F308" s="2"/>
      <c r="G308" s="2"/>
    </row>
    <row r="309" spans="5:7" x14ac:dyDescent="0.2">
      <c r="E309" s="4"/>
      <c r="F309" s="2"/>
      <c r="G309" s="2"/>
    </row>
    <row r="310" spans="5:7" x14ac:dyDescent="0.2">
      <c r="E310" s="4"/>
      <c r="F310" s="2"/>
      <c r="G310" s="2"/>
    </row>
    <row r="311" spans="5:7" x14ac:dyDescent="0.2">
      <c r="E311" s="4"/>
      <c r="F311" s="2"/>
      <c r="G311" s="2"/>
    </row>
    <row r="312" spans="5:7" x14ac:dyDescent="0.2">
      <c r="E312" s="4"/>
      <c r="F312" s="2"/>
      <c r="G312" s="2"/>
    </row>
    <row r="313" spans="5:7" x14ac:dyDescent="0.2">
      <c r="E313" s="4"/>
      <c r="F313" s="2"/>
      <c r="G313" s="2"/>
    </row>
    <row r="314" spans="5:7" x14ac:dyDescent="0.2">
      <c r="E314" s="4"/>
      <c r="F314" s="2"/>
      <c r="G314" s="2"/>
    </row>
    <row r="315" spans="5:7" x14ac:dyDescent="0.2">
      <c r="E315" s="4"/>
      <c r="F315" s="2"/>
      <c r="G315" s="2"/>
    </row>
    <row r="316" spans="5:7" x14ac:dyDescent="0.2">
      <c r="E316" s="4"/>
      <c r="F316" s="2"/>
      <c r="G316" s="2"/>
    </row>
    <row r="317" spans="5:7" x14ac:dyDescent="0.2">
      <c r="E317" s="4"/>
      <c r="F317" s="2"/>
      <c r="G317" s="2"/>
    </row>
    <row r="318" spans="5:7" x14ac:dyDescent="0.2">
      <c r="E318" s="4"/>
      <c r="F318" s="2"/>
      <c r="G318" s="2"/>
    </row>
    <row r="319" spans="5:7" x14ac:dyDescent="0.2">
      <c r="E319" s="4"/>
      <c r="F319" s="2"/>
      <c r="G319" s="2"/>
    </row>
    <row r="320" spans="5:7" x14ac:dyDescent="0.2">
      <c r="E320" s="4"/>
      <c r="F320" s="2"/>
      <c r="G320" s="2"/>
    </row>
    <row r="321" spans="5:7" x14ac:dyDescent="0.2">
      <c r="E321" s="4"/>
      <c r="F321" s="2"/>
      <c r="G321" s="2"/>
    </row>
    <row r="322" spans="5:7" x14ac:dyDescent="0.2">
      <c r="E322" s="4"/>
      <c r="F322" s="2"/>
      <c r="G322" s="2"/>
    </row>
    <row r="323" spans="5:7" x14ac:dyDescent="0.2">
      <c r="E323" s="4"/>
      <c r="F323" s="2"/>
      <c r="G323" s="2"/>
    </row>
    <row r="324" spans="5:7" x14ac:dyDescent="0.2">
      <c r="E324" s="4"/>
      <c r="F324" s="2"/>
      <c r="G324" s="2"/>
    </row>
    <row r="325" spans="5:7" x14ac:dyDescent="0.2">
      <c r="E325" s="4"/>
      <c r="F325" s="2"/>
      <c r="G325" s="2"/>
    </row>
    <row r="326" spans="5:7" x14ac:dyDescent="0.2">
      <c r="E326" s="4"/>
      <c r="F326" s="2"/>
      <c r="G326" s="2"/>
    </row>
    <row r="327" spans="5:7" x14ac:dyDescent="0.2">
      <c r="E327" s="4"/>
      <c r="F327" s="2"/>
      <c r="G327" s="2"/>
    </row>
    <row r="328" spans="5:7" x14ac:dyDescent="0.2">
      <c r="E328" s="4"/>
      <c r="F328" s="2"/>
      <c r="G328" s="2"/>
    </row>
    <row r="329" spans="5:7" x14ac:dyDescent="0.2">
      <c r="E329" s="4"/>
      <c r="F329" s="2"/>
      <c r="G329" s="2"/>
    </row>
    <row r="330" spans="5:7" x14ac:dyDescent="0.2">
      <c r="E330" s="4"/>
      <c r="F330" s="2"/>
      <c r="G330" s="2"/>
    </row>
    <row r="331" spans="5:7" x14ac:dyDescent="0.2">
      <c r="E331" s="4"/>
      <c r="F331" s="2"/>
      <c r="G331" s="2"/>
    </row>
    <row r="332" spans="5:7" x14ac:dyDescent="0.2">
      <c r="E332" s="4"/>
      <c r="F332" s="2"/>
      <c r="G332" s="2"/>
    </row>
    <row r="333" spans="5:7" x14ac:dyDescent="0.2">
      <c r="E333" s="4"/>
      <c r="F333" s="2"/>
      <c r="G333" s="2"/>
    </row>
    <row r="334" spans="5:7" x14ac:dyDescent="0.2">
      <c r="E334" s="4"/>
      <c r="F334" s="2"/>
      <c r="G334" s="2"/>
    </row>
    <row r="335" spans="5:7" x14ac:dyDescent="0.2">
      <c r="E335" s="4"/>
      <c r="F335" s="2"/>
      <c r="G335" s="2"/>
    </row>
    <row r="336" spans="5:7" x14ac:dyDescent="0.2">
      <c r="E336" s="4"/>
      <c r="F336" s="2"/>
      <c r="G336" s="2"/>
    </row>
    <row r="337" spans="5:7" x14ac:dyDescent="0.2">
      <c r="E337" s="4"/>
      <c r="F337" s="2"/>
      <c r="G337" s="2"/>
    </row>
    <row r="338" spans="5:7" x14ac:dyDescent="0.2">
      <c r="E338" s="4"/>
      <c r="F338" s="2"/>
      <c r="G338" s="2"/>
    </row>
    <row r="339" spans="5:7" x14ac:dyDescent="0.2">
      <c r="E339" s="4"/>
      <c r="F339" s="2"/>
      <c r="G339" s="2"/>
    </row>
    <row r="340" spans="5:7" x14ac:dyDescent="0.2">
      <c r="E340" s="4"/>
      <c r="F340" s="2"/>
      <c r="G340" s="2"/>
    </row>
    <row r="341" spans="5:7" x14ac:dyDescent="0.2">
      <c r="E341" s="4"/>
      <c r="F341" s="2"/>
      <c r="G341" s="2"/>
    </row>
    <row r="342" spans="5:7" x14ac:dyDescent="0.2">
      <c r="E342" s="4"/>
      <c r="F342" s="2"/>
      <c r="G342" s="2"/>
    </row>
    <row r="343" spans="5:7" x14ac:dyDescent="0.2">
      <c r="E343" s="4"/>
      <c r="F343" s="2"/>
      <c r="G343" s="2"/>
    </row>
    <row r="344" spans="5:7" x14ac:dyDescent="0.2">
      <c r="E344" s="4"/>
      <c r="F344" s="2"/>
      <c r="G344" s="2"/>
    </row>
    <row r="345" spans="5:7" x14ac:dyDescent="0.2">
      <c r="E345" s="4"/>
      <c r="F345" s="2"/>
      <c r="G345" s="2"/>
    </row>
    <row r="346" spans="5:7" x14ac:dyDescent="0.2">
      <c r="E346" s="4"/>
      <c r="F346" s="2"/>
      <c r="G346" s="2"/>
    </row>
    <row r="347" spans="5:7" x14ac:dyDescent="0.2">
      <c r="E347" s="4"/>
      <c r="F347" s="2"/>
      <c r="G347" s="2"/>
    </row>
    <row r="348" spans="5:7" x14ac:dyDescent="0.2">
      <c r="E348" s="4"/>
      <c r="F348" s="2"/>
      <c r="G348" s="2"/>
    </row>
    <row r="349" spans="5:7" x14ac:dyDescent="0.2">
      <c r="E349" s="4"/>
      <c r="F349" s="2"/>
      <c r="G349" s="2"/>
    </row>
    <row r="350" spans="5:7" x14ac:dyDescent="0.2">
      <c r="E350" s="4"/>
      <c r="F350" s="2"/>
      <c r="G350" s="2"/>
    </row>
    <row r="351" spans="5:7" x14ac:dyDescent="0.2">
      <c r="E351" s="4"/>
      <c r="F351" s="2"/>
      <c r="G351" s="2"/>
    </row>
    <row r="352" spans="5:7" x14ac:dyDescent="0.2">
      <c r="E352" s="4"/>
      <c r="F352" s="2"/>
      <c r="G352" s="2"/>
    </row>
    <row r="353" spans="5:7" x14ac:dyDescent="0.2">
      <c r="E353" s="4"/>
      <c r="F353" s="2"/>
      <c r="G353" s="2"/>
    </row>
    <row r="354" spans="5:7" x14ac:dyDescent="0.2">
      <c r="E354" s="4"/>
      <c r="F354" s="2"/>
      <c r="G354" s="2"/>
    </row>
    <row r="355" spans="5:7" x14ac:dyDescent="0.2">
      <c r="E355" s="4"/>
      <c r="F355" s="2"/>
      <c r="G355" s="2"/>
    </row>
    <row r="356" spans="5:7" x14ac:dyDescent="0.2">
      <c r="E356" s="4"/>
      <c r="F356" s="2"/>
      <c r="G356" s="2"/>
    </row>
    <row r="357" spans="5:7" x14ac:dyDescent="0.2">
      <c r="E357" s="4"/>
      <c r="F357" s="2"/>
      <c r="G357" s="2"/>
    </row>
    <row r="358" spans="5:7" x14ac:dyDescent="0.2">
      <c r="E358" s="4"/>
      <c r="F358" s="2"/>
      <c r="G358" s="2"/>
    </row>
    <row r="359" spans="5:7" x14ac:dyDescent="0.2">
      <c r="E359" s="4"/>
      <c r="F359" s="2"/>
      <c r="G359" s="2"/>
    </row>
    <row r="360" spans="5:7" x14ac:dyDescent="0.2">
      <c r="E360" s="4"/>
      <c r="F360" s="2"/>
      <c r="G360" s="2"/>
    </row>
    <row r="361" spans="5:7" x14ac:dyDescent="0.2">
      <c r="E361" s="4"/>
      <c r="F361" s="2"/>
      <c r="G361" s="2"/>
    </row>
    <row r="362" spans="5:7" x14ac:dyDescent="0.2">
      <c r="E362" s="4"/>
      <c r="F362" s="2"/>
      <c r="G362" s="2"/>
    </row>
    <row r="363" spans="5:7" x14ac:dyDescent="0.2">
      <c r="E363" s="4"/>
      <c r="F363" s="2"/>
      <c r="G363" s="2"/>
    </row>
    <row r="364" spans="5:7" x14ac:dyDescent="0.2">
      <c r="E364" s="4"/>
      <c r="F364" s="2"/>
      <c r="G364" s="2"/>
    </row>
    <row r="365" spans="5:7" x14ac:dyDescent="0.2">
      <c r="E365" s="4"/>
      <c r="F365" s="2"/>
      <c r="G365" s="2"/>
    </row>
    <row r="366" spans="5:7" x14ac:dyDescent="0.2">
      <c r="E366" s="4"/>
      <c r="F366" s="2"/>
      <c r="G366" s="2"/>
    </row>
    <row r="367" spans="5:7" x14ac:dyDescent="0.2">
      <c r="E367" s="4"/>
      <c r="F367" s="2"/>
      <c r="G367" s="2"/>
    </row>
    <row r="368" spans="5:7" x14ac:dyDescent="0.2">
      <c r="E368" s="4"/>
      <c r="F368" s="2"/>
      <c r="G368" s="2"/>
    </row>
    <row r="369" spans="5:7" x14ac:dyDescent="0.2">
      <c r="E369" s="4"/>
      <c r="F369" s="2"/>
      <c r="G369" s="2"/>
    </row>
    <row r="370" spans="5:7" x14ac:dyDescent="0.2">
      <c r="E370" s="4"/>
      <c r="F370" s="2"/>
      <c r="G370" s="2"/>
    </row>
    <row r="371" spans="5:7" x14ac:dyDescent="0.2">
      <c r="E371" s="4"/>
      <c r="F371" s="2"/>
      <c r="G371" s="2"/>
    </row>
    <row r="372" spans="5:7" x14ac:dyDescent="0.2">
      <c r="E372" s="4"/>
      <c r="F372" s="2"/>
      <c r="G372" s="2"/>
    </row>
    <row r="373" spans="5:7" x14ac:dyDescent="0.2">
      <c r="E373" s="4"/>
      <c r="F373" s="2"/>
      <c r="G373" s="2"/>
    </row>
    <row r="374" spans="5:7" x14ac:dyDescent="0.2">
      <c r="E374" s="4"/>
      <c r="F374" s="2"/>
      <c r="G374" s="2"/>
    </row>
    <row r="375" spans="5:7" x14ac:dyDescent="0.2">
      <c r="E375" s="4"/>
      <c r="F375" s="2"/>
      <c r="G375" s="2"/>
    </row>
    <row r="376" spans="5:7" x14ac:dyDescent="0.2">
      <c r="E376" s="4"/>
      <c r="F376" s="2"/>
      <c r="G376" s="2"/>
    </row>
    <row r="377" spans="5:7" x14ac:dyDescent="0.2">
      <c r="E377" s="4"/>
      <c r="F377" s="2"/>
      <c r="G377" s="2"/>
    </row>
    <row r="378" spans="5:7" x14ac:dyDescent="0.2">
      <c r="E378" s="4"/>
      <c r="F378" s="2"/>
      <c r="G378" s="2"/>
    </row>
    <row r="379" spans="5:7" x14ac:dyDescent="0.2">
      <c r="E379" s="4"/>
      <c r="F379" s="2"/>
      <c r="G379" s="2"/>
    </row>
    <row r="380" spans="5:7" x14ac:dyDescent="0.2">
      <c r="E380" s="4"/>
      <c r="F380" s="2"/>
      <c r="G380" s="2"/>
    </row>
    <row r="381" spans="5:7" x14ac:dyDescent="0.2">
      <c r="E381" s="4"/>
      <c r="F381" s="2"/>
      <c r="G381" s="2"/>
    </row>
    <row r="382" spans="5:7" x14ac:dyDescent="0.2">
      <c r="E382" s="4"/>
      <c r="F382" s="2"/>
      <c r="G382" s="2"/>
    </row>
    <row r="383" spans="5:7" x14ac:dyDescent="0.2">
      <c r="E383" s="4"/>
      <c r="F383" s="2"/>
      <c r="G383" s="2"/>
    </row>
    <row r="384" spans="5:7" x14ac:dyDescent="0.2">
      <c r="E384" s="4"/>
      <c r="F384" s="2"/>
      <c r="G384" s="2"/>
    </row>
    <row r="385" spans="5:7" x14ac:dyDescent="0.2">
      <c r="E385" s="4"/>
      <c r="F385" s="2"/>
      <c r="G385" s="2"/>
    </row>
    <row r="386" spans="5:7" x14ac:dyDescent="0.2">
      <c r="E386" s="4"/>
      <c r="F386" s="2"/>
      <c r="G386" s="2"/>
    </row>
    <row r="387" spans="5:7" x14ac:dyDescent="0.2">
      <c r="E387" s="4"/>
      <c r="F387" s="2"/>
      <c r="G387" s="2"/>
    </row>
    <row r="388" spans="5:7" x14ac:dyDescent="0.2">
      <c r="E388" s="4"/>
      <c r="F388" s="2"/>
      <c r="G388" s="2"/>
    </row>
    <row r="389" spans="5:7" x14ac:dyDescent="0.2">
      <c r="E389" s="4"/>
      <c r="F389" s="2"/>
      <c r="G389" s="2"/>
    </row>
    <row r="390" spans="5:7" x14ac:dyDescent="0.2">
      <c r="E390" s="4"/>
      <c r="F390" s="2"/>
      <c r="G390" s="2"/>
    </row>
    <row r="391" spans="5:7" x14ac:dyDescent="0.2">
      <c r="E391" s="4"/>
      <c r="F391" s="2"/>
      <c r="G391" s="2"/>
    </row>
    <row r="392" spans="5:7" x14ac:dyDescent="0.2">
      <c r="E392" s="4"/>
      <c r="F392" s="2"/>
      <c r="G392" s="2"/>
    </row>
    <row r="393" spans="5:7" x14ac:dyDescent="0.2">
      <c r="E393" s="4"/>
      <c r="F393" s="2"/>
      <c r="G393" s="2"/>
    </row>
    <row r="394" spans="5:7" x14ac:dyDescent="0.2">
      <c r="E394" s="4"/>
      <c r="F394" s="2"/>
      <c r="G394" s="2"/>
    </row>
    <row r="395" spans="5:7" x14ac:dyDescent="0.2">
      <c r="E395" s="4"/>
      <c r="F395" s="2"/>
      <c r="G395" s="2"/>
    </row>
    <row r="396" spans="5:7" x14ac:dyDescent="0.2">
      <c r="E396" s="4"/>
      <c r="F396" s="2"/>
      <c r="G396" s="2"/>
    </row>
    <row r="397" spans="5:7" x14ac:dyDescent="0.2">
      <c r="E397" s="4"/>
      <c r="F397" s="2"/>
      <c r="G397" s="2"/>
    </row>
    <row r="398" spans="5:7" x14ac:dyDescent="0.2">
      <c r="E398" s="4"/>
      <c r="F398" s="2"/>
      <c r="G398" s="2"/>
    </row>
    <row r="399" spans="5:7" x14ac:dyDescent="0.2">
      <c r="E399" s="4"/>
      <c r="F399" s="2"/>
      <c r="G399" s="2"/>
    </row>
    <row r="400" spans="5:7" x14ac:dyDescent="0.2">
      <c r="E400" s="4"/>
      <c r="F400" s="2"/>
      <c r="G400" s="2"/>
    </row>
    <row r="401" spans="5:7" x14ac:dyDescent="0.2">
      <c r="E401" s="4"/>
      <c r="F401" s="2"/>
      <c r="G401" s="2"/>
    </row>
    <row r="402" spans="5:7" x14ac:dyDescent="0.2">
      <c r="E402" s="4"/>
      <c r="F402" s="2"/>
      <c r="G402" s="2"/>
    </row>
    <row r="403" spans="5:7" x14ac:dyDescent="0.2">
      <c r="E403" s="4"/>
      <c r="F403" s="2"/>
      <c r="G403" s="2"/>
    </row>
    <row r="404" spans="5:7" x14ac:dyDescent="0.2">
      <c r="E404" s="4"/>
      <c r="F404" s="2"/>
      <c r="G404" s="2"/>
    </row>
    <row r="405" spans="5:7" x14ac:dyDescent="0.2">
      <c r="E405" s="4"/>
      <c r="F405" s="2"/>
      <c r="G405" s="2"/>
    </row>
    <row r="406" spans="5:7" x14ac:dyDescent="0.2">
      <c r="E406" s="4"/>
      <c r="F406" s="2"/>
      <c r="G406" s="2"/>
    </row>
    <row r="407" spans="5:7" x14ac:dyDescent="0.2">
      <c r="E407" s="4"/>
      <c r="F407" s="2"/>
      <c r="G407" s="2"/>
    </row>
    <row r="408" spans="5:7" x14ac:dyDescent="0.2">
      <c r="E408" s="4"/>
      <c r="F408" s="2"/>
      <c r="G408" s="2"/>
    </row>
    <row r="409" spans="5:7" x14ac:dyDescent="0.2">
      <c r="E409" s="4"/>
      <c r="F409" s="2"/>
      <c r="G409" s="2"/>
    </row>
    <row r="410" spans="5:7" x14ac:dyDescent="0.2">
      <c r="E410" s="4"/>
      <c r="F410" s="2"/>
      <c r="G410" s="2"/>
    </row>
    <row r="411" spans="5:7" x14ac:dyDescent="0.2">
      <c r="E411" s="4"/>
      <c r="F411" s="2"/>
      <c r="G411" s="2"/>
    </row>
    <row r="412" spans="5:7" x14ac:dyDescent="0.2">
      <c r="E412" s="4"/>
      <c r="F412" s="2"/>
      <c r="G412" s="2"/>
    </row>
    <row r="413" spans="5:7" x14ac:dyDescent="0.2">
      <c r="E413" s="4"/>
      <c r="F413" s="2"/>
      <c r="G413" s="2"/>
    </row>
    <row r="414" spans="5:7" x14ac:dyDescent="0.2">
      <c r="E414" s="4"/>
      <c r="F414" s="2"/>
      <c r="G414" s="2"/>
    </row>
    <row r="415" spans="5:7" x14ac:dyDescent="0.2">
      <c r="E415" s="4"/>
      <c r="F415" s="2"/>
      <c r="G415" s="2"/>
    </row>
    <row r="416" spans="5:7" x14ac:dyDescent="0.2">
      <c r="E416" s="4"/>
      <c r="F416" s="2"/>
      <c r="G416" s="2"/>
    </row>
    <row r="417" spans="5:7" x14ac:dyDescent="0.2">
      <c r="E417" s="4"/>
      <c r="F417" s="2"/>
      <c r="G417" s="2"/>
    </row>
    <row r="418" spans="5:7" x14ac:dyDescent="0.2">
      <c r="E418" s="4"/>
      <c r="F418" s="2"/>
      <c r="G418" s="2"/>
    </row>
    <row r="419" spans="5:7" x14ac:dyDescent="0.2">
      <c r="E419" s="4"/>
      <c r="F419" s="2"/>
      <c r="G419" s="2"/>
    </row>
    <row r="420" spans="5:7" x14ac:dyDescent="0.2">
      <c r="E420" s="4"/>
      <c r="F420" s="2"/>
      <c r="G420" s="2"/>
    </row>
    <row r="421" spans="5:7" x14ac:dyDescent="0.2">
      <c r="E421" s="4"/>
      <c r="F421" s="2"/>
      <c r="G421" s="2"/>
    </row>
    <row r="422" spans="5:7" x14ac:dyDescent="0.2">
      <c r="E422" s="4"/>
      <c r="F422" s="2"/>
      <c r="G422" s="2"/>
    </row>
    <row r="423" spans="5:7" x14ac:dyDescent="0.2">
      <c r="E423" s="4"/>
      <c r="F423" s="2"/>
      <c r="G423" s="2"/>
    </row>
    <row r="424" spans="5:7" x14ac:dyDescent="0.2">
      <c r="E424" s="4"/>
      <c r="F424" s="2"/>
      <c r="G424" s="2"/>
    </row>
    <row r="425" spans="5:7" x14ac:dyDescent="0.2">
      <c r="E425" s="4"/>
      <c r="F425" s="2"/>
      <c r="G425" s="2"/>
    </row>
    <row r="426" spans="5:7" x14ac:dyDescent="0.2">
      <c r="E426" s="4"/>
      <c r="F426" s="2"/>
      <c r="G426" s="2"/>
    </row>
    <row r="427" spans="5:7" x14ac:dyDescent="0.2">
      <c r="E427" s="4"/>
      <c r="F427" s="2"/>
      <c r="G427" s="2"/>
    </row>
    <row r="428" spans="5:7" x14ac:dyDescent="0.2">
      <c r="E428" s="4"/>
      <c r="F428" s="2"/>
      <c r="G428" s="2"/>
    </row>
    <row r="429" spans="5:7" x14ac:dyDescent="0.2">
      <c r="E429" s="4"/>
      <c r="F429" s="2"/>
      <c r="G429" s="2"/>
    </row>
    <row r="430" spans="5:7" x14ac:dyDescent="0.2">
      <c r="E430" s="4"/>
      <c r="F430" s="2"/>
      <c r="G430" s="2"/>
    </row>
    <row r="431" spans="5:7" x14ac:dyDescent="0.2">
      <c r="E431" s="4"/>
      <c r="F431" s="2"/>
      <c r="G431" s="2"/>
    </row>
    <row r="432" spans="5:7" x14ac:dyDescent="0.2">
      <c r="E432" s="4"/>
      <c r="F432" s="2"/>
      <c r="G432" s="2"/>
    </row>
    <row r="433" spans="5:7" x14ac:dyDescent="0.2">
      <c r="E433" s="4"/>
      <c r="F433" s="2"/>
      <c r="G433" s="2"/>
    </row>
    <row r="434" spans="5:7" x14ac:dyDescent="0.2">
      <c r="E434" s="4"/>
      <c r="F434" s="2"/>
      <c r="G434" s="2"/>
    </row>
    <row r="435" spans="5:7" x14ac:dyDescent="0.2">
      <c r="E435" s="4"/>
      <c r="F435" s="2"/>
      <c r="G435" s="2"/>
    </row>
    <row r="436" spans="5:7" x14ac:dyDescent="0.2">
      <c r="E436" s="4"/>
      <c r="F436" s="2"/>
      <c r="G436" s="2"/>
    </row>
    <row r="437" spans="5:7" x14ac:dyDescent="0.2">
      <c r="E437" s="4"/>
      <c r="F437" s="2"/>
      <c r="G437" s="2"/>
    </row>
    <row r="438" spans="5:7" x14ac:dyDescent="0.2">
      <c r="E438" s="4"/>
      <c r="F438" s="2"/>
      <c r="G438" s="2"/>
    </row>
    <row r="439" spans="5:7" x14ac:dyDescent="0.2">
      <c r="E439" s="4"/>
      <c r="F439" s="2"/>
      <c r="G439" s="2"/>
    </row>
    <row r="440" spans="5:7" x14ac:dyDescent="0.2">
      <c r="E440" s="4"/>
      <c r="F440" s="2"/>
      <c r="G440" s="2"/>
    </row>
    <row r="441" spans="5:7" x14ac:dyDescent="0.2">
      <c r="E441" s="4"/>
      <c r="F441" s="2"/>
      <c r="G441" s="2"/>
    </row>
    <row r="442" spans="5:7" x14ac:dyDescent="0.2">
      <c r="E442" s="4"/>
      <c r="F442" s="2"/>
      <c r="G442" s="2"/>
    </row>
    <row r="443" spans="5:7" x14ac:dyDescent="0.2">
      <c r="E443" s="4"/>
      <c r="F443" s="2"/>
      <c r="G443" s="2"/>
    </row>
    <row r="444" spans="5:7" x14ac:dyDescent="0.2">
      <c r="E444" s="4"/>
      <c r="F444" s="2"/>
      <c r="G444" s="2"/>
    </row>
    <row r="445" spans="5:7" x14ac:dyDescent="0.2">
      <c r="E445" s="4"/>
      <c r="F445" s="2"/>
      <c r="G445" s="2"/>
    </row>
    <row r="446" spans="5:7" x14ac:dyDescent="0.2">
      <c r="E446" s="4"/>
      <c r="F446" s="2"/>
      <c r="G446" s="2"/>
    </row>
    <row r="447" spans="5:7" x14ac:dyDescent="0.2">
      <c r="E447" s="4"/>
      <c r="F447" s="2"/>
      <c r="G447" s="2"/>
    </row>
    <row r="448" spans="5:7" x14ac:dyDescent="0.2">
      <c r="E448" s="4"/>
      <c r="F448" s="2"/>
      <c r="G448" s="2"/>
    </row>
    <row r="449" spans="5:7" x14ac:dyDescent="0.2">
      <c r="E449" s="4"/>
      <c r="F449" s="2"/>
      <c r="G449" s="2"/>
    </row>
    <row r="450" spans="5:7" x14ac:dyDescent="0.2">
      <c r="E450" s="4"/>
      <c r="F450" s="2"/>
      <c r="G450" s="2"/>
    </row>
    <row r="451" spans="5:7" x14ac:dyDescent="0.2">
      <c r="E451" s="4"/>
      <c r="F451" s="2"/>
      <c r="G451" s="2"/>
    </row>
    <row r="452" spans="5:7" x14ac:dyDescent="0.2">
      <c r="E452" s="4"/>
      <c r="F452" s="2"/>
      <c r="G452" s="2"/>
    </row>
    <row r="453" spans="5:7" x14ac:dyDescent="0.2">
      <c r="E453" s="4"/>
      <c r="F453" s="2"/>
      <c r="G453" s="2"/>
    </row>
    <row r="454" spans="5:7" x14ac:dyDescent="0.2">
      <c r="E454" s="4"/>
      <c r="F454" s="2"/>
      <c r="G454" s="2"/>
    </row>
    <row r="455" spans="5:7" x14ac:dyDescent="0.2">
      <c r="E455" s="4"/>
      <c r="F455" s="2"/>
      <c r="G455" s="2"/>
    </row>
    <row r="456" spans="5:7" x14ac:dyDescent="0.2">
      <c r="E456" s="4"/>
      <c r="F456" s="2"/>
      <c r="G456" s="2"/>
    </row>
    <row r="457" spans="5:7" x14ac:dyDescent="0.2">
      <c r="E457" s="4"/>
      <c r="F457" s="2"/>
      <c r="G457" s="2"/>
    </row>
    <row r="458" spans="5:7" x14ac:dyDescent="0.2">
      <c r="E458" s="4"/>
      <c r="F458" s="2"/>
      <c r="G458" s="2"/>
    </row>
    <row r="459" spans="5:7" x14ac:dyDescent="0.2">
      <c r="E459" s="4"/>
      <c r="F459" s="2"/>
      <c r="G459" s="2"/>
    </row>
    <row r="460" spans="5:7" x14ac:dyDescent="0.2">
      <c r="E460" s="4"/>
      <c r="F460" s="2"/>
      <c r="G460" s="2"/>
    </row>
    <row r="461" spans="5:7" x14ac:dyDescent="0.2">
      <c r="E461" s="4"/>
      <c r="F461" s="2"/>
      <c r="G461" s="2"/>
    </row>
    <row r="462" spans="5:7" x14ac:dyDescent="0.2">
      <c r="E462" s="4"/>
      <c r="F462" s="2"/>
      <c r="G462" s="2"/>
    </row>
    <row r="463" spans="5:7" x14ac:dyDescent="0.2">
      <c r="E463" s="4"/>
      <c r="F463" s="2"/>
      <c r="G463" s="2"/>
    </row>
    <row r="464" spans="5:7" x14ac:dyDescent="0.2">
      <c r="E464" s="4"/>
      <c r="F464" s="2"/>
      <c r="G464" s="2"/>
    </row>
    <row r="465" spans="5:7" x14ac:dyDescent="0.2">
      <c r="E465" s="4"/>
      <c r="F465" s="2"/>
      <c r="G465" s="2"/>
    </row>
    <row r="466" spans="5:7" x14ac:dyDescent="0.2">
      <c r="E466" s="4"/>
      <c r="F466" s="2"/>
      <c r="G466" s="2"/>
    </row>
    <row r="467" spans="5:7" x14ac:dyDescent="0.2">
      <c r="E467" s="4"/>
      <c r="F467" s="2"/>
      <c r="G467" s="2"/>
    </row>
    <row r="468" spans="5:7" x14ac:dyDescent="0.2">
      <c r="E468" s="4"/>
      <c r="F468" s="2"/>
      <c r="G468" s="2"/>
    </row>
    <row r="469" spans="5:7" x14ac:dyDescent="0.2">
      <c r="E469" s="4"/>
      <c r="F469" s="2"/>
      <c r="G469" s="2"/>
    </row>
    <row r="470" spans="5:7" x14ac:dyDescent="0.2">
      <c r="E470" s="4"/>
      <c r="F470" s="2"/>
      <c r="G470" s="2"/>
    </row>
    <row r="471" spans="5:7" x14ac:dyDescent="0.2">
      <c r="E471" s="4"/>
      <c r="F471" s="2"/>
      <c r="G471" s="2"/>
    </row>
    <row r="472" spans="5:7" x14ac:dyDescent="0.2">
      <c r="E472" s="4"/>
      <c r="F472" s="2"/>
      <c r="G472" s="2"/>
    </row>
    <row r="473" spans="5:7" x14ac:dyDescent="0.2">
      <c r="E473" s="4"/>
      <c r="F473" s="2"/>
      <c r="G473" s="2"/>
    </row>
    <row r="474" spans="5:7" x14ac:dyDescent="0.2">
      <c r="E474" s="4"/>
      <c r="F474" s="2"/>
      <c r="G474" s="2"/>
    </row>
    <row r="475" spans="5:7" x14ac:dyDescent="0.2">
      <c r="E475" s="4"/>
      <c r="F475" s="2"/>
      <c r="G475" s="2"/>
    </row>
    <row r="476" spans="5:7" x14ac:dyDescent="0.2">
      <c r="E476" s="4"/>
      <c r="F476" s="2"/>
      <c r="G476" s="2"/>
    </row>
    <row r="477" spans="5:7" x14ac:dyDescent="0.2">
      <c r="E477" s="4"/>
      <c r="F477" s="2"/>
      <c r="G477" s="2"/>
    </row>
    <row r="478" spans="5:7" x14ac:dyDescent="0.2">
      <c r="E478" s="4"/>
      <c r="F478" s="2"/>
      <c r="G478" s="2"/>
    </row>
    <row r="479" spans="5:7" x14ac:dyDescent="0.2">
      <c r="E479" s="4"/>
      <c r="F479" s="2"/>
      <c r="G479" s="2"/>
    </row>
    <row r="480" spans="5:7" x14ac:dyDescent="0.2">
      <c r="E480" s="4"/>
      <c r="F480" s="2"/>
      <c r="G480" s="2"/>
    </row>
    <row r="481" spans="5:7" x14ac:dyDescent="0.2">
      <c r="E481" s="4"/>
      <c r="F481" s="2"/>
      <c r="G481" s="2"/>
    </row>
    <row r="482" spans="5:7" x14ac:dyDescent="0.2">
      <c r="E482" s="4"/>
      <c r="F482" s="2"/>
      <c r="G482" s="2"/>
    </row>
    <row r="483" spans="5:7" x14ac:dyDescent="0.2">
      <c r="E483" s="4"/>
      <c r="F483" s="2"/>
      <c r="G483" s="2"/>
    </row>
    <row r="484" spans="5:7" x14ac:dyDescent="0.2">
      <c r="E484" s="4"/>
      <c r="F484" s="2"/>
      <c r="G484" s="2"/>
    </row>
    <row r="485" spans="5:7" x14ac:dyDescent="0.2">
      <c r="E485" s="4"/>
      <c r="F485" s="2"/>
      <c r="G485" s="2"/>
    </row>
    <row r="486" spans="5:7" x14ac:dyDescent="0.2">
      <c r="E486" s="4"/>
      <c r="F486" s="2"/>
      <c r="G486" s="2"/>
    </row>
    <row r="487" spans="5:7" x14ac:dyDescent="0.2">
      <c r="E487" s="4"/>
      <c r="F487" s="2"/>
      <c r="G487" s="2"/>
    </row>
    <row r="488" spans="5:7" x14ac:dyDescent="0.2">
      <c r="E488" s="4"/>
      <c r="F488" s="2"/>
      <c r="G488" s="2"/>
    </row>
    <row r="489" spans="5:7" x14ac:dyDescent="0.2">
      <c r="E489" s="4"/>
      <c r="F489" s="2"/>
      <c r="G489" s="2"/>
    </row>
    <row r="490" spans="5:7" x14ac:dyDescent="0.2">
      <c r="E490" s="4"/>
      <c r="F490" s="2"/>
      <c r="G490" s="2"/>
    </row>
    <row r="491" spans="5:7" x14ac:dyDescent="0.2">
      <c r="E491" s="4"/>
      <c r="F491" s="2"/>
      <c r="G491" s="2"/>
    </row>
    <row r="492" spans="5:7" x14ac:dyDescent="0.2">
      <c r="E492" s="4"/>
      <c r="F492" s="2"/>
      <c r="G492" s="2"/>
    </row>
    <row r="493" spans="5:7" x14ac:dyDescent="0.2">
      <c r="E493" s="4"/>
      <c r="F493" s="2"/>
      <c r="G493" s="2"/>
    </row>
    <row r="494" spans="5:7" x14ac:dyDescent="0.2">
      <c r="E494" s="4"/>
      <c r="F494" s="2"/>
      <c r="G494" s="2"/>
    </row>
    <row r="495" spans="5:7" x14ac:dyDescent="0.2">
      <c r="E495" s="4"/>
      <c r="F495" s="2"/>
      <c r="G495" s="2"/>
    </row>
    <row r="496" spans="5:7" x14ac:dyDescent="0.2">
      <c r="E496" s="4"/>
      <c r="F496" s="2"/>
      <c r="G496" s="2"/>
    </row>
    <row r="497" spans="5:7" x14ac:dyDescent="0.2">
      <c r="E497" s="4"/>
      <c r="F497" s="2"/>
      <c r="G497" s="2"/>
    </row>
    <row r="498" spans="5:7" x14ac:dyDescent="0.2">
      <c r="E498" s="4"/>
      <c r="F498" s="2"/>
      <c r="G498" s="2"/>
    </row>
    <row r="499" spans="5:7" x14ac:dyDescent="0.2">
      <c r="E499" s="4"/>
      <c r="F499" s="2"/>
      <c r="G499" s="2"/>
    </row>
    <row r="500" spans="5:7" x14ac:dyDescent="0.2">
      <c r="E500" s="4"/>
      <c r="F500" s="2"/>
      <c r="G500" s="2"/>
    </row>
    <row r="501" spans="5:7" x14ac:dyDescent="0.2">
      <c r="E501" s="4"/>
      <c r="F501" s="2"/>
      <c r="G501" s="2"/>
    </row>
    <row r="502" spans="5:7" x14ac:dyDescent="0.2">
      <c r="E502" s="4"/>
      <c r="F502" s="2"/>
      <c r="G502" s="2"/>
    </row>
    <row r="503" spans="5:7" x14ac:dyDescent="0.2">
      <c r="E503" s="4"/>
      <c r="F503" s="2"/>
      <c r="G503" s="2"/>
    </row>
    <row r="504" spans="5:7" x14ac:dyDescent="0.2">
      <c r="E504" s="4"/>
      <c r="F504" s="2"/>
      <c r="G504" s="2"/>
    </row>
    <row r="505" spans="5:7" x14ac:dyDescent="0.2">
      <c r="E505" s="4"/>
      <c r="F505" s="2"/>
      <c r="G505" s="2"/>
    </row>
    <row r="506" spans="5:7" x14ac:dyDescent="0.2">
      <c r="E506" s="4"/>
      <c r="F506" s="2"/>
      <c r="G506" s="2"/>
    </row>
    <row r="507" spans="5:7" x14ac:dyDescent="0.2">
      <c r="E507" s="4"/>
      <c r="F507" s="2"/>
      <c r="G507" s="2"/>
    </row>
    <row r="508" spans="5:7" x14ac:dyDescent="0.2">
      <c r="E508" s="4"/>
      <c r="F508" s="2"/>
      <c r="G508" s="2"/>
    </row>
    <row r="509" spans="5:7" x14ac:dyDescent="0.2">
      <c r="E509" s="4"/>
      <c r="F509" s="2"/>
      <c r="G509" s="2"/>
    </row>
    <row r="510" spans="5:7" x14ac:dyDescent="0.2">
      <c r="E510" s="4"/>
      <c r="F510" s="2"/>
      <c r="G510" s="2"/>
    </row>
    <row r="511" spans="5:7" x14ac:dyDescent="0.2">
      <c r="E511" s="4"/>
      <c r="F511" s="2"/>
      <c r="G511" s="2"/>
    </row>
    <row r="512" spans="5:7" x14ac:dyDescent="0.2">
      <c r="E512" s="4"/>
      <c r="F512" s="2"/>
      <c r="G512" s="2"/>
    </row>
    <row r="513" spans="5:7" x14ac:dyDescent="0.2">
      <c r="E513" s="4"/>
      <c r="F513" s="2"/>
      <c r="G513" s="2"/>
    </row>
    <row r="514" spans="5:7" x14ac:dyDescent="0.2">
      <c r="E514" s="4"/>
      <c r="F514" s="2"/>
      <c r="G514" s="2"/>
    </row>
    <row r="515" spans="5:7" x14ac:dyDescent="0.2">
      <c r="E515" s="4"/>
      <c r="F515" s="2"/>
      <c r="G515" s="2"/>
    </row>
    <row r="516" spans="5:7" x14ac:dyDescent="0.2">
      <c r="E516" s="4"/>
      <c r="F516" s="2"/>
      <c r="G516" s="2"/>
    </row>
    <row r="517" spans="5:7" x14ac:dyDescent="0.2">
      <c r="E517" s="4"/>
      <c r="F517" s="2"/>
      <c r="G517" s="2"/>
    </row>
    <row r="518" spans="5:7" x14ac:dyDescent="0.2">
      <c r="E518" s="4"/>
      <c r="F518" s="2"/>
      <c r="G518" s="2"/>
    </row>
    <row r="519" spans="5:7" x14ac:dyDescent="0.2">
      <c r="E519" s="4"/>
      <c r="F519" s="2"/>
      <c r="G519" s="2"/>
    </row>
    <row r="520" spans="5:7" x14ac:dyDescent="0.2">
      <c r="E520" s="4"/>
      <c r="F520" s="2"/>
      <c r="G520" s="2"/>
    </row>
    <row r="521" spans="5:7" x14ac:dyDescent="0.2">
      <c r="E521" s="4"/>
      <c r="F521" s="2"/>
      <c r="G521" s="2"/>
    </row>
    <row r="522" spans="5:7" x14ac:dyDescent="0.2">
      <c r="E522" s="4"/>
      <c r="F522" s="2"/>
      <c r="G522" s="2"/>
    </row>
    <row r="523" spans="5:7" x14ac:dyDescent="0.2">
      <c r="E523" s="4"/>
      <c r="F523" s="2"/>
      <c r="G523" s="2"/>
    </row>
    <row r="524" spans="5:7" x14ac:dyDescent="0.2">
      <c r="E524" s="4"/>
      <c r="F524" s="2"/>
      <c r="G524" s="2"/>
    </row>
    <row r="525" spans="5:7" x14ac:dyDescent="0.2">
      <c r="E525" s="4"/>
      <c r="F525" s="2"/>
      <c r="G525" s="2"/>
    </row>
    <row r="526" spans="5:7" x14ac:dyDescent="0.2">
      <c r="E526" s="4"/>
      <c r="F526" s="2"/>
      <c r="G526" s="2"/>
    </row>
    <row r="527" spans="5:7" x14ac:dyDescent="0.2">
      <c r="E527" s="4"/>
      <c r="F527" s="2"/>
      <c r="G527" s="2"/>
    </row>
    <row r="528" spans="5:7" x14ac:dyDescent="0.2">
      <c r="E528" s="4"/>
      <c r="F528" s="2"/>
      <c r="G528" s="2"/>
    </row>
    <row r="529" spans="5:7" x14ac:dyDescent="0.2">
      <c r="E529" s="4"/>
      <c r="F529" s="2"/>
      <c r="G529" s="2"/>
    </row>
    <row r="530" spans="5:7" x14ac:dyDescent="0.2">
      <c r="E530" s="4"/>
      <c r="F530" s="2"/>
      <c r="G530" s="2"/>
    </row>
    <row r="531" spans="5:7" x14ac:dyDescent="0.2">
      <c r="E531" s="4"/>
      <c r="F531" s="2"/>
      <c r="G531" s="2"/>
    </row>
    <row r="532" spans="5:7" x14ac:dyDescent="0.2">
      <c r="E532" s="4"/>
      <c r="F532" s="2"/>
      <c r="G532" s="2"/>
    </row>
    <row r="533" spans="5:7" x14ac:dyDescent="0.2">
      <c r="E533" s="4"/>
      <c r="F533" s="2"/>
      <c r="G533" s="2"/>
    </row>
    <row r="534" spans="5:7" x14ac:dyDescent="0.2">
      <c r="E534" s="4"/>
      <c r="F534" s="2"/>
      <c r="G534" s="2"/>
    </row>
    <row r="535" spans="5:7" x14ac:dyDescent="0.2">
      <c r="E535" s="4"/>
      <c r="F535" s="2"/>
      <c r="G535" s="2"/>
    </row>
    <row r="536" spans="5:7" x14ac:dyDescent="0.2">
      <c r="E536" s="4"/>
      <c r="F536" s="2"/>
      <c r="G536" s="2"/>
    </row>
    <row r="537" spans="5:7" x14ac:dyDescent="0.2">
      <c r="E537" s="4"/>
      <c r="F537" s="2"/>
      <c r="G537" s="2"/>
    </row>
    <row r="538" spans="5:7" x14ac:dyDescent="0.2">
      <c r="E538" s="4"/>
      <c r="F538" s="2"/>
      <c r="G538" s="2"/>
    </row>
    <row r="539" spans="5:7" x14ac:dyDescent="0.2">
      <c r="E539" s="4"/>
      <c r="F539" s="2"/>
      <c r="G539" s="2"/>
    </row>
    <row r="540" spans="5:7" x14ac:dyDescent="0.2">
      <c r="E540" s="4"/>
      <c r="F540" s="2"/>
      <c r="G540" s="2"/>
    </row>
    <row r="541" spans="5:7" x14ac:dyDescent="0.2">
      <c r="E541" s="4"/>
      <c r="F541" s="2"/>
      <c r="G541" s="2"/>
    </row>
    <row r="542" spans="5:7" x14ac:dyDescent="0.2">
      <c r="E542" s="4"/>
      <c r="F542" s="2"/>
      <c r="G542" s="2"/>
    </row>
    <row r="543" spans="5:7" x14ac:dyDescent="0.2">
      <c r="E543" s="4"/>
      <c r="F543" s="2"/>
      <c r="G543" s="2"/>
    </row>
  </sheetData>
  <mergeCells count="12">
    <mergeCell ref="E120:G120"/>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workbookViewId="0">
      <selection activeCell="F22" sqref="F22"/>
    </sheetView>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809" t="s">
        <v>1</v>
      </c>
      <c r="F1" s="809"/>
      <c r="G1" s="809"/>
    </row>
    <row r="2" spans="2:7" x14ac:dyDescent="0.2">
      <c r="D2" s="795" t="str">
        <f>додаток_1!D2</f>
        <v xml:space="preserve"> до   рішення Здолбунівської міської ради</v>
      </c>
      <c r="E2" s="795"/>
      <c r="F2" s="795"/>
      <c r="G2" s="795"/>
    </row>
    <row r="3" spans="2:7" ht="15.75" customHeight="1" x14ac:dyDescent="0.2">
      <c r="D3" s="808" t="str">
        <f>додаток_1!D3</f>
        <v>"Про зміни до бюджету Здолбунівської міської територіальної громади на 2025 рік"</v>
      </c>
      <c r="E3" s="808"/>
      <c r="F3" s="808"/>
      <c r="G3" s="808"/>
    </row>
    <row r="4" spans="2:7" x14ac:dyDescent="0.2">
      <c r="D4" s="795" t="str">
        <f>додаток_1!D4</f>
        <v>від 26 березня 2025 року № 2661</v>
      </c>
      <c r="E4" s="795"/>
      <c r="F4" s="795"/>
      <c r="G4" s="795"/>
    </row>
    <row r="5" spans="2:7" x14ac:dyDescent="0.2">
      <c r="F5" s="36"/>
      <c r="G5" s="36"/>
    </row>
    <row r="8" spans="2:7" ht="15.75" x14ac:dyDescent="0.25">
      <c r="B8" s="796" t="s">
        <v>361</v>
      </c>
      <c r="C8" s="796"/>
      <c r="D8" s="796"/>
      <c r="E8" s="796"/>
      <c r="F8" s="796"/>
      <c r="G8" s="796"/>
    </row>
    <row r="9" spans="2:7" ht="15.75" x14ac:dyDescent="0.25">
      <c r="B9" s="796" t="s">
        <v>360</v>
      </c>
      <c r="C9" s="796"/>
      <c r="D9" s="796"/>
      <c r="E9" s="796"/>
      <c r="F9" s="796"/>
      <c r="G9" s="796"/>
    </row>
    <row r="10" spans="2:7" ht="15.75" x14ac:dyDescent="0.25">
      <c r="B10" s="169"/>
      <c r="C10" s="169"/>
      <c r="D10" s="169"/>
      <c r="E10" s="169"/>
      <c r="F10" s="169"/>
      <c r="G10" s="169"/>
    </row>
    <row r="11" spans="2:7" s="38" customFormat="1" x14ac:dyDescent="0.2">
      <c r="B11" s="810">
        <v>1755900000</v>
      </c>
      <c r="C11" s="810"/>
      <c r="D11" s="173"/>
      <c r="E11" s="173"/>
      <c r="F11" s="173"/>
      <c r="G11" s="173"/>
    </row>
    <row r="12" spans="2:7" s="38" customFormat="1" ht="11.25" x14ac:dyDescent="0.2">
      <c r="B12" s="38" t="s">
        <v>127</v>
      </c>
    </row>
    <row r="13" spans="2:7" ht="13.5" thickBot="1" x14ac:dyDescent="0.25">
      <c r="G13" s="1" t="s">
        <v>12</v>
      </c>
    </row>
    <row r="14" spans="2:7" s="183" customFormat="1" ht="15" x14ac:dyDescent="0.25">
      <c r="B14" s="814" t="s">
        <v>39</v>
      </c>
      <c r="C14" s="816" t="s">
        <v>112</v>
      </c>
      <c r="D14" s="816" t="s">
        <v>108</v>
      </c>
      <c r="E14" s="818" t="s">
        <v>15</v>
      </c>
      <c r="F14" s="820" t="s">
        <v>5</v>
      </c>
      <c r="G14" s="821"/>
    </row>
    <row r="15" spans="2:7" s="183" customFormat="1" ht="43.5" thickBot="1" x14ac:dyDescent="0.3">
      <c r="B15" s="815"/>
      <c r="C15" s="817"/>
      <c r="D15" s="817"/>
      <c r="E15" s="819"/>
      <c r="F15" s="184" t="s">
        <v>109</v>
      </c>
      <c r="G15" s="185" t="s">
        <v>110</v>
      </c>
    </row>
    <row r="16" spans="2:7" s="183" customFormat="1" ht="15.75" thickBot="1" x14ac:dyDescent="0.3">
      <c r="B16" s="186">
        <v>1</v>
      </c>
      <c r="C16" s="186">
        <v>2</v>
      </c>
      <c r="D16" s="186">
        <v>3</v>
      </c>
      <c r="E16" s="186">
        <v>4</v>
      </c>
      <c r="F16" s="187">
        <v>5</v>
      </c>
      <c r="G16" s="188">
        <v>6</v>
      </c>
    </row>
    <row r="17" spans="2:10" s="183" customFormat="1" ht="15.75" thickBot="1" x14ac:dyDescent="0.3">
      <c r="B17" s="822" t="s">
        <v>116</v>
      </c>
      <c r="C17" s="823"/>
      <c r="D17" s="823"/>
      <c r="E17" s="823"/>
      <c r="F17" s="823"/>
      <c r="G17" s="824"/>
    </row>
    <row r="18" spans="2:10" s="183" customFormat="1" ht="15" x14ac:dyDescent="0.25">
      <c r="B18" s="189">
        <v>200000</v>
      </c>
      <c r="C18" s="175" t="s">
        <v>113</v>
      </c>
      <c r="D18" s="175">
        <f>D19</f>
        <v>0</v>
      </c>
      <c r="E18" s="175">
        <f>E19</f>
        <v>0</v>
      </c>
      <c r="F18" s="572">
        <f>F19</f>
        <v>0</v>
      </c>
      <c r="G18" s="175">
        <f>G19</f>
        <v>0</v>
      </c>
    </row>
    <row r="19" spans="2:10" s="183" customFormat="1" ht="30" x14ac:dyDescent="0.25">
      <c r="B19" s="190">
        <v>208000</v>
      </c>
      <c r="C19" s="191" t="s">
        <v>316</v>
      </c>
      <c r="D19" s="176">
        <f>D20-D21</f>
        <v>0</v>
      </c>
      <c r="E19" s="176">
        <f>E20-E21+E22</f>
        <v>0</v>
      </c>
      <c r="F19" s="573">
        <f>F20-F21+F22</f>
        <v>0</v>
      </c>
      <c r="G19" s="176">
        <f>G20-G21+G22</f>
        <v>0</v>
      </c>
    </row>
    <row r="20" spans="2:10" s="183" customFormat="1" ht="15" x14ac:dyDescent="0.25">
      <c r="B20" s="192">
        <v>208100</v>
      </c>
      <c r="C20" s="191" t="s">
        <v>246</v>
      </c>
      <c r="D20" s="177">
        <f>E20+F20</f>
        <v>0</v>
      </c>
      <c r="E20" s="178"/>
      <c r="F20" s="574"/>
      <c r="G20" s="178"/>
    </row>
    <row r="21" spans="2:10" s="183" customFormat="1" ht="15" x14ac:dyDescent="0.25">
      <c r="B21" s="193">
        <v>208200</v>
      </c>
      <c r="C21" s="177" t="s">
        <v>40</v>
      </c>
      <c r="D21" s="177">
        <f>E21+F21</f>
        <v>0</v>
      </c>
      <c r="E21" s="178"/>
      <c r="F21" s="574"/>
      <c r="G21" s="178"/>
    </row>
    <row r="22" spans="2:10" s="183" customFormat="1" ht="60.75" customHeight="1" x14ac:dyDescent="0.25">
      <c r="B22" s="345">
        <v>208400</v>
      </c>
      <c r="C22" s="191" t="s">
        <v>61</v>
      </c>
      <c r="D22" s="178">
        <f>E22+F22</f>
        <v>0</v>
      </c>
      <c r="E22" s="178"/>
      <c r="F22" s="574"/>
      <c r="G22" s="178">
        <f>F22</f>
        <v>0</v>
      </c>
      <c r="J22" s="450"/>
    </row>
    <row r="23" spans="2:10" s="183" customFormat="1" ht="17.25" customHeight="1" thickBot="1" x14ac:dyDescent="0.3">
      <c r="B23" s="194"/>
      <c r="C23" s="195" t="s">
        <v>114</v>
      </c>
      <c r="D23" s="180">
        <f>D18</f>
        <v>0</v>
      </c>
      <c r="E23" s="180">
        <f>E18</f>
        <v>0</v>
      </c>
      <c r="F23" s="575">
        <f>F18</f>
        <v>0</v>
      </c>
      <c r="G23" s="180">
        <f>G18</f>
        <v>0</v>
      </c>
    </row>
    <row r="24" spans="2:10" s="183" customFormat="1" ht="17.25" customHeight="1" thickBot="1" x14ac:dyDescent="0.3">
      <c r="B24" s="811" t="s">
        <v>117</v>
      </c>
      <c r="C24" s="812"/>
      <c r="D24" s="812"/>
      <c r="E24" s="812"/>
      <c r="F24" s="812"/>
      <c r="G24" s="813"/>
    </row>
    <row r="25" spans="2:10" s="197" customFormat="1" ht="28.5" x14ac:dyDescent="0.2">
      <c r="B25" s="189">
        <v>600000</v>
      </c>
      <c r="C25" s="196" t="s">
        <v>41</v>
      </c>
      <c r="D25" s="175">
        <f>D26</f>
        <v>0</v>
      </c>
      <c r="E25" s="175">
        <f>E26</f>
        <v>0</v>
      </c>
      <c r="F25" s="572">
        <f>F26</f>
        <v>0</v>
      </c>
      <c r="G25" s="175">
        <f>G26</f>
        <v>0</v>
      </c>
    </row>
    <row r="26" spans="2:10" s="197" customFormat="1" ht="12.75" customHeight="1" x14ac:dyDescent="0.2">
      <c r="B26" s="190">
        <v>602000</v>
      </c>
      <c r="C26" s="198" t="s">
        <v>247</v>
      </c>
      <c r="D26" s="176">
        <f>D27-D28</f>
        <v>0</v>
      </c>
      <c r="E26" s="176">
        <f>E27-E28+E29</f>
        <v>0</v>
      </c>
      <c r="F26" s="573">
        <f>F27-F28+F29</f>
        <v>0</v>
      </c>
      <c r="G26" s="176">
        <f>G27-G28+G29</f>
        <v>0</v>
      </c>
    </row>
    <row r="27" spans="2:10" s="197" customFormat="1" ht="15" x14ac:dyDescent="0.25">
      <c r="B27" s="192">
        <v>602100</v>
      </c>
      <c r="C27" s="191" t="s">
        <v>246</v>
      </c>
      <c r="D27" s="177">
        <f>E27+F27</f>
        <v>0</v>
      </c>
      <c r="E27" s="178"/>
      <c r="F27" s="574">
        <f>F20</f>
        <v>0</v>
      </c>
      <c r="G27" s="178"/>
    </row>
    <row r="28" spans="2:10" s="197" customFormat="1" ht="15" x14ac:dyDescent="0.25">
      <c r="B28" s="193">
        <v>602200</v>
      </c>
      <c r="C28" s="177" t="s">
        <v>40</v>
      </c>
      <c r="D28" s="177">
        <f>E28+F28</f>
        <v>0</v>
      </c>
      <c r="E28" s="178"/>
      <c r="F28" s="574">
        <f>F21</f>
        <v>0</v>
      </c>
      <c r="G28" s="178"/>
    </row>
    <row r="29" spans="2:10" s="183" customFormat="1" ht="60.75" customHeight="1" x14ac:dyDescent="0.25">
      <c r="B29" s="193">
        <v>602400</v>
      </c>
      <c r="C29" s="191" t="s">
        <v>61</v>
      </c>
      <c r="D29" s="177">
        <f>E29+F29</f>
        <v>0</v>
      </c>
      <c r="E29" s="178">
        <f>E22</f>
        <v>0</v>
      </c>
      <c r="F29" s="574">
        <f>F22</f>
        <v>0</v>
      </c>
      <c r="G29" s="178">
        <f>G22</f>
        <v>0</v>
      </c>
    </row>
    <row r="30" spans="2:10" s="183" customFormat="1" ht="15.75" thickBot="1" x14ac:dyDescent="0.3">
      <c r="B30" s="199"/>
      <c r="C30" s="195" t="s">
        <v>114</v>
      </c>
      <c r="D30" s="182">
        <f>D25</f>
        <v>0</v>
      </c>
      <c r="E30" s="182">
        <f>E25</f>
        <v>0</v>
      </c>
      <c r="F30" s="576">
        <f>F25</f>
        <v>0</v>
      </c>
      <c r="G30" s="182">
        <f>G25</f>
        <v>0</v>
      </c>
    </row>
    <row r="35" spans="2:7" s="28" customFormat="1" ht="18.75" x14ac:dyDescent="0.3">
      <c r="B35" s="28" t="s">
        <v>527</v>
      </c>
      <c r="D35" s="162"/>
      <c r="E35" s="794" t="s">
        <v>528</v>
      </c>
      <c r="F35" s="794"/>
      <c r="G35" s="794"/>
    </row>
    <row r="36" spans="2:7" ht="15.75" x14ac:dyDescent="0.25">
      <c r="B36" s="163"/>
      <c r="E36" s="163"/>
    </row>
  </sheetData>
  <mergeCells count="15">
    <mergeCell ref="E35:G35"/>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4"/>
  <sheetViews>
    <sheetView view="pageBreakPreview" zoomScale="80" zoomScaleNormal="80" zoomScaleSheetLayoutView="80" workbookViewId="0"/>
  </sheetViews>
  <sheetFormatPr defaultRowHeight="15" x14ac:dyDescent="0.25"/>
  <cols>
    <col min="1" max="1" width="11.140625" style="346" customWidth="1"/>
    <col min="2" max="2" width="12.140625" style="183" customWidth="1"/>
    <col min="3" max="3" width="11.7109375" style="183" customWidth="1"/>
    <col min="4" max="4" width="52.7109375" style="183" customWidth="1"/>
    <col min="5" max="5" width="16.28515625" style="346" customWidth="1"/>
    <col min="6" max="6" width="17.140625" style="346" customWidth="1"/>
    <col min="7" max="7" width="11.7109375" style="346" customWidth="1"/>
    <col min="8" max="8" width="13.85546875" style="346" customWidth="1"/>
    <col min="9" max="9" width="10.28515625" style="346" customWidth="1"/>
    <col min="10" max="10" width="11.5703125" style="346" customWidth="1"/>
    <col min="11" max="11" width="15.5703125" style="346" customWidth="1"/>
    <col min="12" max="12" width="11.7109375" style="346" customWidth="1"/>
    <col min="13" max="13" width="9" style="346" customWidth="1"/>
    <col min="14" max="14" width="12.42578125" style="346" customWidth="1"/>
    <col min="15" max="15" width="10.85546875" style="346" customWidth="1"/>
    <col min="16" max="16" width="16" style="346" customWidth="1"/>
    <col min="17" max="17" width="10.85546875" style="183" bestFit="1" customWidth="1"/>
    <col min="18" max="18" width="13.5703125" style="183" bestFit="1" customWidth="1"/>
    <col min="19" max="16384" width="9.140625" style="183"/>
  </cols>
  <sheetData>
    <row r="1" spans="1:16" x14ac:dyDescent="0.25">
      <c r="K1" s="847" t="s">
        <v>1</v>
      </c>
      <c r="L1" s="847"/>
      <c r="M1" s="847"/>
      <c r="N1" s="847"/>
      <c r="O1" s="847"/>
      <c r="P1" s="847"/>
    </row>
    <row r="2" spans="1:16" x14ac:dyDescent="0.25">
      <c r="C2" s="347"/>
      <c r="K2" s="847" t="str">
        <f>додаток_1!D2</f>
        <v xml:space="preserve"> до   рішення Здолбунівської міської ради</v>
      </c>
      <c r="L2" s="847"/>
      <c r="M2" s="847"/>
      <c r="N2" s="847"/>
      <c r="O2" s="847"/>
      <c r="P2" s="847"/>
    </row>
    <row r="3" spans="1:16" ht="30" customHeight="1" x14ac:dyDescent="0.25">
      <c r="K3" s="848" t="str">
        <f>додаток_1!D3</f>
        <v>"Про зміни до бюджету Здолбунівської міської територіальної громади на 2025 рік"</v>
      </c>
      <c r="L3" s="848"/>
      <c r="M3" s="848"/>
      <c r="N3" s="848"/>
      <c r="O3" s="848"/>
      <c r="P3" s="848"/>
    </row>
    <row r="4" spans="1:16" ht="15" customHeight="1" x14ac:dyDescent="0.25">
      <c r="K4" s="847" t="str">
        <f>додаток_1!D4</f>
        <v>від 26 березня 2025 року № 2661</v>
      </c>
      <c r="L4" s="847"/>
      <c r="M4" s="847"/>
      <c r="N4" s="847"/>
      <c r="O4" s="847"/>
      <c r="P4" s="847"/>
    </row>
    <row r="5" spans="1:16" x14ac:dyDescent="0.25">
      <c r="B5" s="849" t="s">
        <v>362</v>
      </c>
      <c r="C5" s="849"/>
      <c r="D5" s="849"/>
      <c r="E5" s="849"/>
      <c r="F5" s="849"/>
      <c r="G5" s="849"/>
      <c r="H5" s="849"/>
      <c r="I5" s="849"/>
      <c r="J5" s="849"/>
      <c r="K5" s="849"/>
      <c r="L5" s="849"/>
      <c r="M5" s="849"/>
      <c r="N5" s="849"/>
      <c r="O5" s="849"/>
      <c r="P5" s="849"/>
    </row>
    <row r="6" spans="1:16" ht="17.25" customHeight="1" x14ac:dyDescent="0.25">
      <c r="B6" s="849" t="s">
        <v>360</v>
      </c>
      <c r="C6" s="849"/>
      <c r="D6" s="849"/>
      <c r="E6" s="849"/>
      <c r="F6" s="849"/>
      <c r="G6" s="849"/>
      <c r="H6" s="849"/>
      <c r="I6" s="849"/>
      <c r="J6" s="849"/>
      <c r="K6" s="849"/>
      <c r="L6" s="849"/>
      <c r="M6" s="849"/>
      <c r="N6" s="849"/>
      <c r="O6" s="849"/>
      <c r="P6" s="849"/>
    </row>
    <row r="7" spans="1:16" x14ac:dyDescent="0.25">
      <c r="A7" s="857">
        <v>1755900000</v>
      </c>
      <c r="B7" s="857"/>
      <c r="C7" s="103"/>
      <c r="D7" s="103"/>
      <c r="E7" s="104"/>
      <c r="F7" s="104"/>
      <c r="G7" s="104"/>
      <c r="H7" s="104"/>
      <c r="I7" s="104"/>
      <c r="J7" s="104"/>
      <c r="K7" s="104"/>
      <c r="L7" s="104"/>
      <c r="M7" s="104"/>
      <c r="N7" s="104"/>
      <c r="O7" s="348"/>
      <c r="P7" s="104"/>
    </row>
    <row r="8" spans="1:16" x14ac:dyDescent="0.25">
      <c r="A8" s="346" t="s">
        <v>132</v>
      </c>
      <c r="B8" s="103"/>
      <c r="C8" s="103"/>
      <c r="D8" s="103"/>
      <c r="E8" s="104"/>
      <c r="F8" s="104"/>
      <c r="G8" s="104"/>
      <c r="H8" s="104"/>
      <c r="I8" s="104"/>
      <c r="J8" s="104"/>
      <c r="K8" s="104"/>
      <c r="L8" s="104"/>
      <c r="M8" s="104"/>
      <c r="N8" s="104"/>
      <c r="O8" s="104"/>
      <c r="P8" s="104"/>
    </row>
    <row r="9" spans="1:16" ht="13.5" customHeight="1" thickBot="1" x14ac:dyDescent="0.3">
      <c r="P9" s="346" t="s">
        <v>19</v>
      </c>
    </row>
    <row r="10" spans="1:16" ht="18" customHeight="1" x14ac:dyDescent="0.25">
      <c r="A10" s="858" t="s">
        <v>128</v>
      </c>
      <c r="B10" s="862" t="s">
        <v>129</v>
      </c>
      <c r="C10" s="837" t="s">
        <v>118</v>
      </c>
      <c r="D10" s="844" t="s">
        <v>130</v>
      </c>
      <c r="E10" s="825" t="s">
        <v>15</v>
      </c>
      <c r="F10" s="826"/>
      <c r="G10" s="826"/>
      <c r="H10" s="826"/>
      <c r="I10" s="843"/>
      <c r="J10" s="825" t="s">
        <v>5</v>
      </c>
      <c r="K10" s="826"/>
      <c r="L10" s="826"/>
      <c r="M10" s="826"/>
      <c r="N10" s="826"/>
      <c r="O10" s="826"/>
      <c r="P10" s="850" t="s">
        <v>0</v>
      </c>
    </row>
    <row r="11" spans="1:16" ht="21" customHeight="1" x14ac:dyDescent="0.25">
      <c r="A11" s="859"/>
      <c r="B11" s="863"/>
      <c r="C11" s="838"/>
      <c r="D11" s="845"/>
      <c r="E11" s="840" t="s">
        <v>109</v>
      </c>
      <c r="F11" s="832" t="s">
        <v>43</v>
      </c>
      <c r="G11" s="853" t="s">
        <v>16</v>
      </c>
      <c r="H11" s="854"/>
      <c r="I11" s="834" t="s">
        <v>44</v>
      </c>
      <c r="J11" s="840" t="s">
        <v>109</v>
      </c>
      <c r="K11" s="829" t="s">
        <v>119</v>
      </c>
      <c r="L11" s="832" t="s">
        <v>43</v>
      </c>
      <c r="M11" s="853" t="s">
        <v>16</v>
      </c>
      <c r="N11" s="854"/>
      <c r="O11" s="855" t="s">
        <v>44</v>
      </c>
      <c r="P11" s="851"/>
    </row>
    <row r="12" spans="1:16" ht="36" customHeight="1" x14ac:dyDescent="0.25">
      <c r="A12" s="859"/>
      <c r="B12" s="863"/>
      <c r="C12" s="838"/>
      <c r="D12" s="845"/>
      <c r="E12" s="841"/>
      <c r="F12" s="832"/>
      <c r="G12" s="829" t="s">
        <v>17</v>
      </c>
      <c r="H12" s="829" t="s">
        <v>18</v>
      </c>
      <c r="I12" s="835"/>
      <c r="J12" s="841"/>
      <c r="K12" s="830"/>
      <c r="L12" s="832"/>
      <c r="M12" s="829" t="s">
        <v>17</v>
      </c>
      <c r="N12" s="827" t="s">
        <v>18</v>
      </c>
      <c r="O12" s="855"/>
      <c r="P12" s="851"/>
    </row>
    <row r="13" spans="1:16" ht="65.25" customHeight="1" thickBot="1" x14ac:dyDescent="0.3">
      <c r="A13" s="860"/>
      <c r="B13" s="864"/>
      <c r="C13" s="839"/>
      <c r="D13" s="846"/>
      <c r="E13" s="842"/>
      <c r="F13" s="833"/>
      <c r="G13" s="831"/>
      <c r="H13" s="831"/>
      <c r="I13" s="836"/>
      <c r="J13" s="861"/>
      <c r="K13" s="831"/>
      <c r="L13" s="833"/>
      <c r="M13" s="831"/>
      <c r="N13" s="828"/>
      <c r="O13" s="856"/>
      <c r="P13" s="852"/>
    </row>
    <row r="14" spans="1:16" ht="15.75" thickBot="1" x14ac:dyDescent="0.3">
      <c r="A14" s="349">
        <v>1</v>
      </c>
      <c r="B14" s="350">
        <v>2</v>
      </c>
      <c r="C14" s="350">
        <v>3</v>
      </c>
      <c r="D14" s="351">
        <v>4</v>
      </c>
      <c r="E14" s="563">
        <v>5</v>
      </c>
      <c r="F14" s="564">
        <v>6</v>
      </c>
      <c r="G14" s="565">
        <v>7</v>
      </c>
      <c r="H14" s="565">
        <v>8</v>
      </c>
      <c r="I14" s="566">
        <v>9</v>
      </c>
      <c r="J14" s="563">
        <v>10</v>
      </c>
      <c r="K14" s="564">
        <v>11</v>
      </c>
      <c r="L14" s="565">
        <v>12</v>
      </c>
      <c r="M14" s="565">
        <v>13</v>
      </c>
      <c r="N14" s="565">
        <v>14</v>
      </c>
      <c r="O14" s="567">
        <v>15</v>
      </c>
      <c r="P14" s="349">
        <v>16</v>
      </c>
    </row>
    <row r="15" spans="1:16" s="163" customFormat="1" ht="20.25" customHeight="1" thickBot="1" x14ac:dyDescent="0.3">
      <c r="A15" s="508" t="s">
        <v>153</v>
      </c>
      <c r="B15" s="509"/>
      <c r="C15" s="510"/>
      <c r="D15" s="502" t="s">
        <v>45</v>
      </c>
      <c r="E15" s="503">
        <f>E16</f>
        <v>14100</v>
      </c>
      <c r="F15" s="504">
        <f t="shared" ref="F15:P15" si="0">F16</f>
        <v>14100</v>
      </c>
      <c r="G15" s="504">
        <f t="shared" si="0"/>
        <v>0</v>
      </c>
      <c r="H15" s="504">
        <f t="shared" si="0"/>
        <v>0</v>
      </c>
      <c r="I15" s="569">
        <f t="shared" si="0"/>
        <v>0</v>
      </c>
      <c r="J15" s="503">
        <f t="shared" si="0"/>
        <v>0</v>
      </c>
      <c r="K15" s="504">
        <f t="shared" si="0"/>
        <v>0</v>
      </c>
      <c r="L15" s="504">
        <f t="shared" si="0"/>
        <v>0</v>
      </c>
      <c r="M15" s="504">
        <f t="shared" si="0"/>
        <v>0</v>
      </c>
      <c r="N15" s="504">
        <f t="shared" si="0"/>
        <v>0</v>
      </c>
      <c r="O15" s="505">
        <f t="shared" si="0"/>
        <v>0</v>
      </c>
      <c r="P15" s="562">
        <f t="shared" si="0"/>
        <v>14100</v>
      </c>
    </row>
    <row r="16" spans="1:16" s="163" customFormat="1" ht="20.25" customHeight="1" thickBot="1" x14ac:dyDescent="0.3">
      <c r="A16" s="511" t="s">
        <v>154</v>
      </c>
      <c r="B16" s="512"/>
      <c r="C16" s="513"/>
      <c r="D16" s="506" t="s">
        <v>45</v>
      </c>
      <c r="E16" s="747">
        <f>E17+E18+E20+E24+E23+E25+E26+E31+E33+E34+E35+E36+E37+E38+E42+E44+E45+E21+E46+E22+E39+E41+E40+E19+E27+E32</f>
        <v>14100</v>
      </c>
      <c r="F16" s="568">
        <f>F17+F18+F20+F24+F23+F25+F26+F31+F33+F34+F35+F36+F37+F38+F42+F44+F45+F21+F46+F22+F39+F41+F40+F19+F27+F32</f>
        <v>14100</v>
      </c>
      <c r="G16" s="568">
        <f t="shared" ref="G16:I16" si="1">G17+G18+G20+G24+G23+G25+G26+G31+G33+G34+G35+G36+G37+G38+G42+G44+G45+G21+G46+G22+G39+G41+G40+G19+G27</f>
        <v>0</v>
      </c>
      <c r="H16" s="568">
        <f t="shared" si="1"/>
        <v>0</v>
      </c>
      <c r="I16" s="748">
        <f t="shared" si="1"/>
        <v>0</v>
      </c>
      <c r="J16" s="507">
        <f>J17+J18+J19+J20+J21+J22+J23+J24+J25+J26+J27+J31+J32+J33+J34+J35+J36+J37+J38+J39+J40+J41+J42+J45+J46</f>
        <v>0</v>
      </c>
      <c r="K16" s="568">
        <f>K17+K18+K19+K20+K21+K22+K23+K24+K25+K26+K27+K31+K32+K33+K34+K35+K36+K37+K38+K39+K40+K41+K42+K45+K46</f>
        <v>0</v>
      </c>
      <c r="L16" s="568">
        <f t="shared" ref="L16:N16" si="2">L17+L18+L19+L20+L21+L22+L23+L24+L25+L26+L27+L31+L32+L33+L34+L35+L36+L37+L38+L39+L40+L41+L42</f>
        <v>0</v>
      </c>
      <c r="M16" s="568">
        <f t="shared" si="2"/>
        <v>0</v>
      </c>
      <c r="N16" s="568">
        <f t="shared" si="2"/>
        <v>0</v>
      </c>
      <c r="O16" s="748">
        <f>O17+O18+O19+O20+O21+O22+O23+O24+O25+O26+O27+O31+O32+O33+O34+O35+O36+O37+O38+O39+O40+O41+O42+O45+O46</f>
        <v>0</v>
      </c>
      <c r="P16" s="501">
        <f>P17+P18+P20+P24+P23+P25+P26+P31+P33+P34+P35+P36+P37+P38+P42+P44+P45+P21+P22+P46+P30+P43+P39+P41+P40+P19+P32+P27</f>
        <v>14100</v>
      </c>
    </row>
    <row r="17" spans="1:18" ht="64.5" customHeight="1" x14ac:dyDescent="0.25">
      <c r="A17" s="530" t="s">
        <v>90</v>
      </c>
      <c r="B17" s="499" t="s">
        <v>74</v>
      </c>
      <c r="C17" s="500" t="s">
        <v>46</v>
      </c>
      <c r="D17" s="537" t="s">
        <v>405</v>
      </c>
      <c r="E17" s="487">
        <f>F17</f>
        <v>-10000</v>
      </c>
      <c r="F17" s="439">
        <v>-10000</v>
      </c>
      <c r="G17" s="439"/>
      <c r="H17" s="439"/>
      <c r="I17" s="216"/>
      <c r="J17" s="487"/>
      <c r="K17" s="368"/>
      <c r="L17" s="439"/>
      <c r="M17" s="439"/>
      <c r="N17" s="439"/>
      <c r="O17" s="216"/>
      <c r="P17" s="491">
        <f>E17+J17</f>
        <v>-10000</v>
      </c>
      <c r="Q17" s="347"/>
      <c r="R17" s="450"/>
    </row>
    <row r="18" spans="1:18" hidden="1" x14ac:dyDescent="0.25">
      <c r="A18" s="471" t="s">
        <v>91</v>
      </c>
      <c r="B18" s="444" t="s">
        <v>70</v>
      </c>
      <c r="C18" s="353" t="s">
        <v>55</v>
      </c>
      <c r="D18" s="538" t="s">
        <v>85</v>
      </c>
      <c r="E18" s="354">
        <f t="shared" ref="E18:E25" si="3">F18</f>
        <v>0</v>
      </c>
      <c r="F18" s="355"/>
      <c r="G18" s="355"/>
      <c r="H18" s="355"/>
      <c r="I18" s="358"/>
      <c r="J18" s="354"/>
      <c r="K18" s="357"/>
      <c r="L18" s="355"/>
      <c r="M18" s="355"/>
      <c r="N18" s="355"/>
      <c r="O18" s="358"/>
      <c r="P18" s="371">
        <f>E18</f>
        <v>0</v>
      </c>
    </row>
    <row r="19" spans="1:18" ht="30" hidden="1" x14ac:dyDescent="0.25">
      <c r="A19" s="471" t="s">
        <v>386</v>
      </c>
      <c r="B19" s="445">
        <v>3032</v>
      </c>
      <c r="C19" s="353" t="s">
        <v>65</v>
      </c>
      <c r="D19" s="538" t="s">
        <v>387</v>
      </c>
      <c r="E19" s="354">
        <f t="shared" si="3"/>
        <v>0</v>
      </c>
      <c r="F19" s="355"/>
      <c r="G19" s="355"/>
      <c r="H19" s="355"/>
      <c r="I19" s="358"/>
      <c r="J19" s="354"/>
      <c r="K19" s="357"/>
      <c r="L19" s="355"/>
      <c r="M19" s="355"/>
      <c r="N19" s="355"/>
      <c r="O19" s="358"/>
      <c r="P19" s="371">
        <f>E19</f>
        <v>0</v>
      </c>
    </row>
    <row r="20" spans="1:18" ht="45" hidden="1" x14ac:dyDescent="0.25">
      <c r="A20" s="471" t="s">
        <v>92</v>
      </c>
      <c r="B20" s="445">
        <v>3033</v>
      </c>
      <c r="C20" s="353" t="s">
        <v>65</v>
      </c>
      <c r="D20" s="538" t="s">
        <v>66</v>
      </c>
      <c r="E20" s="354">
        <f t="shared" si="3"/>
        <v>0</v>
      </c>
      <c r="F20" s="355"/>
      <c r="G20" s="355"/>
      <c r="H20" s="355"/>
      <c r="I20" s="358"/>
      <c r="J20" s="354"/>
      <c r="K20" s="357"/>
      <c r="L20" s="355"/>
      <c r="M20" s="355"/>
      <c r="N20" s="355"/>
      <c r="O20" s="358"/>
      <c r="P20" s="371">
        <f t="shared" ref="P20:P24" si="4">E20+J20</f>
        <v>0</v>
      </c>
      <c r="Q20" s="347"/>
    </row>
    <row r="21" spans="1:18" ht="30" hidden="1" x14ac:dyDescent="0.25">
      <c r="A21" s="471" t="s">
        <v>226</v>
      </c>
      <c r="B21" s="445">
        <v>3035</v>
      </c>
      <c r="C21" s="353" t="s">
        <v>65</v>
      </c>
      <c r="D21" s="538" t="s">
        <v>388</v>
      </c>
      <c r="E21" s="354">
        <f>F21</f>
        <v>0</v>
      </c>
      <c r="F21" s="355"/>
      <c r="G21" s="355"/>
      <c r="H21" s="355"/>
      <c r="I21" s="358"/>
      <c r="J21" s="354"/>
      <c r="K21" s="357"/>
      <c r="L21" s="355"/>
      <c r="M21" s="355"/>
      <c r="N21" s="355"/>
      <c r="O21" s="358"/>
      <c r="P21" s="371">
        <f t="shared" si="4"/>
        <v>0</v>
      </c>
    </row>
    <row r="22" spans="1:18" ht="60" hidden="1" x14ac:dyDescent="0.25">
      <c r="A22" s="518" t="s">
        <v>288</v>
      </c>
      <c r="B22" s="446">
        <v>3104</v>
      </c>
      <c r="C22" s="470" t="s">
        <v>286</v>
      </c>
      <c r="D22" s="539" t="s">
        <v>287</v>
      </c>
      <c r="E22" s="354">
        <f>F22</f>
        <v>0</v>
      </c>
      <c r="F22" s="356"/>
      <c r="G22" s="355"/>
      <c r="H22" s="355"/>
      <c r="I22" s="363"/>
      <c r="J22" s="354">
        <f>K22</f>
        <v>0</v>
      </c>
      <c r="K22" s="357">
        <f>O22</f>
        <v>0</v>
      </c>
      <c r="L22" s="355"/>
      <c r="M22" s="355"/>
      <c r="N22" s="355"/>
      <c r="O22" s="358"/>
      <c r="P22" s="371">
        <f>E22+J22</f>
        <v>0</v>
      </c>
    </row>
    <row r="23" spans="1:18" ht="30" x14ac:dyDescent="0.25">
      <c r="A23" s="471" t="s">
        <v>345</v>
      </c>
      <c r="B23" s="444" t="s">
        <v>346</v>
      </c>
      <c r="C23" s="353" t="s">
        <v>178</v>
      </c>
      <c r="D23" s="540" t="s">
        <v>347</v>
      </c>
      <c r="E23" s="488">
        <f>F23</f>
        <v>10000</v>
      </c>
      <c r="F23" s="356">
        <v>10000</v>
      </c>
      <c r="G23" s="355"/>
      <c r="H23" s="355"/>
      <c r="I23" s="358"/>
      <c r="J23" s="493"/>
      <c r="K23" s="436"/>
      <c r="L23" s="437"/>
      <c r="M23" s="437"/>
      <c r="N23" s="437"/>
      <c r="O23" s="494"/>
      <c r="P23" s="371">
        <f>E23+J23</f>
        <v>10000</v>
      </c>
    </row>
    <row r="24" spans="1:18" ht="93" hidden="1" customHeight="1" x14ac:dyDescent="0.25">
      <c r="A24" s="518" t="s">
        <v>284</v>
      </c>
      <c r="B24" s="446">
        <v>3160</v>
      </c>
      <c r="C24" s="359" t="s">
        <v>67</v>
      </c>
      <c r="D24" s="539" t="s">
        <v>283</v>
      </c>
      <c r="E24" s="354">
        <f t="shared" si="3"/>
        <v>0</v>
      </c>
      <c r="F24" s="355"/>
      <c r="G24" s="360"/>
      <c r="H24" s="360"/>
      <c r="I24" s="363"/>
      <c r="J24" s="474"/>
      <c r="K24" s="362"/>
      <c r="L24" s="360"/>
      <c r="M24" s="360"/>
      <c r="N24" s="360"/>
      <c r="O24" s="363"/>
      <c r="P24" s="371">
        <f t="shared" si="4"/>
        <v>0</v>
      </c>
    </row>
    <row r="25" spans="1:18" ht="30" hidden="1" x14ac:dyDescent="0.25">
      <c r="A25" s="471" t="s">
        <v>124</v>
      </c>
      <c r="B25" s="444" t="s">
        <v>102</v>
      </c>
      <c r="C25" s="353" t="s">
        <v>48</v>
      </c>
      <c r="D25" s="538" t="s">
        <v>103</v>
      </c>
      <c r="E25" s="487">
        <f t="shared" si="3"/>
        <v>0</v>
      </c>
      <c r="F25" s="440"/>
      <c r="G25" s="439"/>
      <c r="H25" s="439"/>
      <c r="I25" s="216"/>
      <c r="J25" s="354"/>
      <c r="K25" s="357"/>
      <c r="L25" s="355"/>
      <c r="M25" s="355"/>
      <c r="N25" s="355"/>
      <c r="O25" s="358"/>
      <c r="P25" s="371">
        <f t="shared" ref="P25:P30" si="5">E25+J25</f>
        <v>0</v>
      </c>
    </row>
    <row r="26" spans="1:18" hidden="1" x14ac:dyDescent="0.25">
      <c r="A26" s="471" t="s">
        <v>125</v>
      </c>
      <c r="B26" s="444" t="s">
        <v>104</v>
      </c>
      <c r="C26" s="353" t="s">
        <v>51</v>
      </c>
      <c r="D26" s="538" t="s">
        <v>105</v>
      </c>
      <c r="E26" s="354">
        <f>F26</f>
        <v>0</v>
      </c>
      <c r="F26" s="356"/>
      <c r="G26" s="355"/>
      <c r="H26" s="355"/>
      <c r="I26" s="358"/>
      <c r="J26" s="354"/>
      <c r="K26" s="357"/>
      <c r="L26" s="355"/>
      <c r="M26" s="355"/>
      <c r="N26" s="355"/>
      <c r="O26" s="358"/>
      <c r="P26" s="371">
        <f t="shared" si="5"/>
        <v>0</v>
      </c>
      <c r="Q26" s="347"/>
    </row>
    <row r="27" spans="1:18" s="197" customFormat="1" ht="36.75" customHeight="1" x14ac:dyDescent="0.2">
      <c r="A27" s="471" t="s">
        <v>410</v>
      </c>
      <c r="B27" s="551" t="s">
        <v>411</v>
      </c>
      <c r="C27" s="473"/>
      <c r="D27" s="552" t="s">
        <v>412</v>
      </c>
      <c r="E27" s="369">
        <f>E28+E29+E30</f>
        <v>-222218</v>
      </c>
      <c r="F27" s="77">
        <f t="shared" ref="F27" si="6">F28+F29+F30</f>
        <v>-222218</v>
      </c>
      <c r="G27" s="77"/>
      <c r="H27" s="77"/>
      <c r="I27" s="375"/>
      <c r="J27" s="369"/>
      <c r="K27" s="77"/>
      <c r="L27" s="77"/>
      <c r="M27" s="77"/>
      <c r="N27" s="77"/>
      <c r="O27" s="375"/>
      <c r="P27" s="371">
        <f>E27+J27</f>
        <v>-222218</v>
      </c>
      <c r="Q27" s="376"/>
    </row>
    <row r="28" spans="1:18" s="374" customFormat="1" ht="37.5" hidden="1" customHeight="1" x14ac:dyDescent="0.25">
      <c r="A28" s="553" t="s">
        <v>138</v>
      </c>
      <c r="B28" s="554" t="s">
        <v>139</v>
      </c>
      <c r="C28" s="555" t="s">
        <v>49</v>
      </c>
      <c r="D28" s="556" t="s">
        <v>140</v>
      </c>
      <c r="E28" s="474">
        <f t="shared" ref="E28:E33" si="7">F28</f>
        <v>0</v>
      </c>
      <c r="F28" s="361"/>
      <c r="G28" s="360"/>
      <c r="H28" s="360"/>
      <c r="I28" s="363"/>
      <c r="J28" s="474"/>
      <c r="K28" s="362"/>
      <c r="L28" s="360"/>
      <c r="M28" s="360"/>
      <c r="N28" s="360"/>
      <c r="O28" s="363"/>
      <c r="P28" s="492">
        <f t="shared" si="5"/>
        <v>0</v>
      </c>
    </row>
    <row r="29" spans="1:18" s="374" customFormat="1" ht="29.25" customHeight="1" x14ac:dyDescent="0.25">
      <c r="A29" s="553" t="s">
        <v>192</v>
      </c>
      <c r="B29" s="554" t="s">
        <v>193</v>
      </c>
      <c r="C29" s="555" t="s">
        <v>49</v>
      </c>
      <c r="D29" s="556" t="s">
        <v>194</v>
      </c>
      <c r="E29" s="474">
        <f t="shared" si="7"/>
        <v>-222218</v>
      </c>
      <c r="F29" s="361">
        <v>-222218</v>
      </c>
      <c r="G29" s="360"/>
      <c r="H29" s="360"/>
      <c r="I29" s="363"/>
      <c r="J29" s="474"/>
      <c r="K29" s="362"/>
      <c r="L29" s="360"/>
      <c r="M29" s="360"/>
      <c r="N29" s="360"/>
      <c r="O29" s="363"/>
      <c r="P29" s="492">
        <f t="shared" si="5"/>
        <v>-222218</v>
      </c>
    </row>
    <row r="30" spans="1:18" s="374" customFormat="1" ht="30" hidden="1" x14ac:dyDescent="0.25">
      <c r="A30" s="553" t="s">
        <v>291</v>
      </c>
      <c r="B30" s="554" t="s">
        <v>290</v>
      </c>
      <c r="C30" s="555" t="s">
        <v>49</v>
      </c>
      <c r="D30" s="556" t="s">
        <v>292</v>
      </c>
      <c r="E30" s="474">
        <f t="shared" si="7"/>
        <v>0</v>
      </c>
      <c r="F30" s="360"/>
      <c r="G30" s="360"/>
      <c r="H30" s="360"/>
      <c r="I30" s="363"/>
      <c r="J30" s="474"/>
      <c r="K30" s="362"/>
      <c r="L30" s="360"/>
      <c r="M30" s="360"/>
      <c r="N30" s="360"/>
      <c r="O30" s="363"/>
      <c r="P30" s="492">
        <f t="shared" si="5"/>
        <v>0</v>
      </c>
    </row>
    <row r="31" spans="1:18" ht="32.25" hidden="1" customHeight="1" x14ac:dyDescent="0.25">
      <c r="A31" s="471" t="s">
        <v>93</v>
      </c>
      <c r="B31" s="444" t="s">
        <v>78</v>
      </c>
      <c r="C31" s="353" t="s">
        <v>49</v>
      </c>
      <c r="D31" s="538" t="s">
        <v>79</v>
      </c>
      <c r="E31" s="489">
        <f t="shared" si="7"/>
        <v>0</v>
      </c>
      <c r="F31" s="364"/>
      <c r="G31" s="355"/>
      <c r="H31" s="364"/>
      <c r="I31" s="441"/>
      <c r="J31" s="354"/>
      <c r="K31" s="357"/>
      <c r="L31" s="355"/>
      <c r="M31" s="355"/>
      <c r="N31" s="355"/>
      <c r="O31" s="358"/>
      <c r="P31" s="371">
        <f>E31+J31</f>
        <v>0</v>
      </c>
    </row>
    <row r="32" spans="1:18" ht="113.25" customHeight="1" x14ac:dyDescent="0.25">
      <c r="A32" s="471" t="s">
        <v>539</v>
      </c>
      <c r="B32" s="444" t="s">
        <v>537</v>
      </c>
      <c r="C32" s="353" t="s">
        <v>274</v>
      </c>
      <c r="D32" s="538" t="s">
        <v>538</v>
      </c>
      <c r="E32" s="489">
        <f t="shared" si="7"/>
        <v>222218</v>
      </c>
      <c r="F32" s="364">
        <v>222218</v>
      </c>
      <c r="G32" s="355"/>
      <c r="H32" s="364"/>
      <c r="I32" s="441"/>
      <c r="J32" s="354"/>
      <c r="K32" s="357"/>
      <c r="L32" s="355"/>
      <c r="M32" s="355"/>
      <c r="N32" s="355"/>
      <c r="O32" s="358"/>
      <c r="P32" s="371">
        <f>E32+J32</f>
        <v>222218</v>
      </c>
    </row>
    <row r="33" spans="1:16" hidden="1" x14ac:dyDescent="0.25">
      <c r="A33" s="471" t="s">
        <v>94</v>
      </c>
      <c r="B33" s="445">
        <v>7130</v>
      </c>
      <c r="C33" s="353" t="s">
        <v>54</v>
      </c>
      <c r="D33" s="538" t="s">
        <v>68</v>
      </c>
      <c r="E33" s="354">
        <f t="shared" si="7"/>
        <v>0</v>
      </c>
      <c r="F33" s="355"/>
      <c r="G33" s="355"/>
      <c r="H33" s="355"/>
      <c r="I33" s="358"/>
      <c r="J33" s="354"/>
      <c r="K33" s="357"/>
      <c r="L33" s="355"/>
      <c r="M33" s="355"/>
      <c r="N33" s="355"/>
      <c r="O33" s="358"/>
      <c r="P33" s="371">
        <f>E33+J33</f>
        <v>0</v>
      </c>
    </row>
    <row r="34" spans="1:16" ht="30" hidden="1" x14ac:dyDescent="0.25">
      <c r="A34" s="471" t="s">
        <v>95</v>
      </c>
      <c r="B34" s="445">
        <v>7350</v>
      </c>
      <c r="C34" s="353" t="s">
        <v>84</v>
      </c>
      <c r="D34" s="538" t="s">
        <v>83</v>
      </c>
      <c r="E34" s="474"/>
      <c r="F34" s="360"/>
      <c r="G34" s="360"/>
      <c r="H34" s="360"/>
      <c r="I34" s="363"/>
      <c r="J34" s="354">
        <f>K34</f>
        <v>0</v>
      </c>
      <c r="K34" s="357">
        <f>O34</f>
        <v>0</v>
      </c>
      <c r="L34" s="355"/>
      <c r="M34" s="355"/>
      <c r="N34" s="355"/>
      <c r="O34" s="358"/>
      <c r="P34" s="371">
        <f>J34</f>
        <v>0</v>
      </c>
    </row>
    <row r="35" spans="1:16" ht="45" hidden="1" x14ac:dyDescent="0.25">
      <c r="A35" s="471" t="s">
        <v>96</v>
      </c>
      <c r="B35" s="445">
        <v>7461</v>
      </c>
      <c r="C35" s="353" t="s">
        <v>81</v>
      </c>
      <c r="D35" s="538" t="s">
        <v>82</v>
      </c>
      <c r="E35" s="354">
        <f>F35</f>
        <v>0</v>
      </c>
      <c r="F35" s="355"/>
      <c r="G35" s="355"/>
      <c r="H35" s="355"/>
      <c r="I35" s="358"/>
      <c r="J35" s="354"/>
      <c r="K35" s="357"/>
      <c r="L35" s="355"/>
      <c r="M35" s="355"/>
      <c r="N35" s="355"/>
      <c r="O35" s="358"/>
      <c r="P35" s="371">
        <f>E35+J35</f>
        <v>0</v>
      </c>
    </row>
    <row r="36" spans="1:16" ht="24" hidden="1" customHeight="1" x14ac:dyDescent="0.25">
      <c r="A36" s="471" t="s">
        <v>97</v>
      </c>
      <c r="B36" s="445">
        <v>7670</v>
      </c>
      <c r="C36" s="353" t="s">
        <v>53</v>
      </c>
      <c r="D36" s="538" t="s">
        <v>69</v>
      </c>
      <c r="E36" s="474"/>
      <c r="F36" s="360"/>
      <c r="G36" s="360"/>
      <c r="H36" s="360"/>
      <c r="I36" s="363"/>
      <c r="J36" s="354">
        <f>K36</f>
        <v>0</v>
      </c>
      <c r="K36" s="357">
        <f>O36</f>
        <v>0</v>
      </c>
      <c r="L36" s="355"/>
      <c r="M36" s="355"/>
      <c r="N36" s="355"/>
      <c r="O36" s="358"/>
      <c r="P36" s="371">
        <f>J36</f>
        <v>0</v>
      </c>
    </row>
    <row r="37" spans="1:16" ht="30" hidden="1" x14ac:dyDescent="0.25">
      <c r="A37" s="471" t="s">
        <v>98</v>
      </c>
      <c r="B37" s="445">
        <v>7680</v>
      </c>
      <c r="C37" s="353" t="s">
        <v>53</v>
      </c>
      <c r="D37" s="538" t="s">
        <v>80</v>
      </c>
      <c r="E37" s="354">
        <f>F37</f>
        <v>0</v>
      </c>
      <c r="F37" s="355"/>
      <c r="G37" s="360"/>
      <c r="H37" s="360"/>
      <c r="I37" s="363"/>
      <c r="J37" s="354"/>
      <c r="K37" s="357"/>
      <c r="L37" s="355"/>
      <c r="M37" s="355"/>
      <c r="N37" s="355"/>
      <c r="O37" s="358"/>
      <c r="P37" s="371">
        <f t="shared" ref="P37:P41" si="8">E37+J37</f>
        <v>0</v>
      </c>
    </row>
    <row r="38" spans="1:16" ht="26.25" hidden="1" customHeight="1" x14ac:dyDescent="0.25">
      <c r="A38" s="471" t="s">
        <v>101</v>
      </c>
      <c r="B38" s="445">
        <v>7693</v>
      </c>
      <c r="C38" s="353" t="s">
        <v>53</v>
      </c>
      <c r="D38" s="538" t="s">
        <v>100</v>
      </c>
      <c r="E38" s="354">
        <f>F38</f>
        <v>0</v>
      </c>
      <c r="F38" s="355"/>
      <c r="G38" s="355"/>
      <c r="H38" s="355"/>
      <c r="I38" s="358"/>
      <c r="J38" s="354"/>
      <c r="K38" s="357"/>
      <c r="L38" s="355"/>
      <c r="M38" s="355"/>
      <c r="N38" s="355"/>
      <c r="O38" s="358"/>
      <c r="P38" s="371">
        <f t="shared" si="8"/>
        <v>0</v>
      </c>
    </row>
    <row r="39" spans="1:16" ht="36.75" customHeight="1" thickBot="1" x14ac:dyDescent="0.3">
      <c r="A39" s="471" t="s">
        <v>275</v>
      </c>
      <c r="B39" s="445">
        <v>8110</v>
      </c>
      <c r="C39" s="353" t="s">
        <v>277</v>
      </c>
      <c r="D39" s="538" t="s">
        <v>276</v>
      </c>
      <c r="E39" s="354">
        <f>F39</f>
        <v>14100</v>
      </c>
      <c r="F39" s="355">
        <v>14100</v>
      </c>
      <c r="G39" s="355"/>
      <c r="H39" s="355"/>
      <c r="I39" s="358"/>
      <c r="J39" s="354"/>
      <c r="K39" s="357"/>
      <c r="L39" s="355"/>
      <c r="M39" s="355"/>
      <c r="N39" s="355"/>
      <c r="O39" s="358"/>
      <c r="P39" s="371">
        <f t="shared" si="8"/>
        <v>14100</v>
      </c>
    </row>
    <row r="40" spans="1:16" ht="30" hidden="1" x14ac:dyDescent="0.25">
      <c r="A40" s="471" t="s">
        <v>281</v>
      </c>
      <c r="B40" s="445">
        <v>8220</v>
      </c>
      <c r="C40" s="353" t="s">
        <v>229</v>
      </c>
      <c r="D40" s="538" t="s">
        <v>282</v>
      </c>
      <c r="E40" s="354">
        <f>F40</f>
        <v>0</v>
      </c>
      <c r="F40" s="355"/>
      <c r="G40" s="355"/>
      <c r="H40" s="355"/>
      <c r="I40" s="358"/>
      <c r="J40" s="354"/>
      <c r="K40" s="357"/>
      <c r="L40" s="355"/>
      <c r="M40" s="355"/>
      <c r="N40" s="355"/>
      <c r="O40" s="358"/>
      <c r="P40" s="371">
        <f t="shared" si="8"/>
        <v>0</v>
      </c>
    </row>
    <row r="41" spans="1:16" hidden="1" x14ac:dyDescent="0.25">
      <c r="A41" s="471" t="s">
        <v>278</v>
      </c>
      <c r="B41" s="445">
        <v>8240</v>
      </c>
      <c r="C41" s="353" t="s">
        <v>229</v>
      </c>
      <c r="D41" s="538" t="s">
        <v>279</v>
      </c>
      <c r="E41" s="354">
        <f>F41</f>
        <v>0</v>
      </c>
      <c r="F41" s="355"/>
      <c r="G41" s="355"/>
      <c r="H41" s="355"/>
      <c r="I41" s="358"/>
      <c r="J41" s="354"/>
      <c r="K41" s="357"/>
      <c r="L41" s="355"/>
      <c r="M41" s="355"/>
      <c r="N41" s="355"/>
      <c r="O41" s="358"/>
      <c r="P41" s="371">
        <f t="shared" si="8"/>
        <v>0</v>
      </c>
    </row>
    <row r="42" spans="1:16" hidden="1" x14ac:dyDescent="0.25">
      <c r="A42" s="471" t="s">
        <v>99</v>
      </c>
      <c r="B42" s="445">
        <v>8340</v>
      </c>
      <c r="C42" s="353" t="s">
        <v>86</v>
      </c>
      <c r="D42" s="538" t="s">
        <v>87</v>
      </c>
      <c r="E42" s="474"/>
      <c r="F42" s="360"/>
      <c r="G42" s="360"/>
      <c r="H42" s="360"/>
      <c r="I42" s="363"/>
      <c r="J42" s="354">
        <f>L42+O42</f>
        <v>0</v>
      </c>
      <c r="K42" s="357"/>
      <c r="L42" s="355"/>
      <c r="M42" s="355"/>
      <c r="N42" s="355"/>
      <c r="O42" s="358"/>
      <c r="P42" s="371">
        <f>J42+E42</f>
        <v>0</v>
      </c>
    </row>
    <row r="43" spans="1:16" ht="73.5" hidden="1" customHeight="1" x14ac:dyDescent="0.25">
      <c r="A43" s="471" t="s">
        <v>248</v>
      </c>
      <c r="B43" s="445">
        <v>9730</v>
      </c>
      <c r="C43" s="353" t="s">
        <v>70</v>
      </c>
      <c r="D43" s="538" t="s">
        <v>249</v>
      </c>
      <c r="E43" s="557"/>
      <c r="F43" s="558"/>
      <c r="G43" s="558"/>
      <c r="H43" s="558"/>
      <c r="I43" s="559"/>
      <c r="J43" s="487">
        <f>K43</f>
        <v>0</v>
      </c>
      <c r="K43" s="368">
        <f>O43</f>
        <v>0</v>
      </c>
      <c r="L43" s="439"/>
      <c r="M43" s="439"/>
      <c r="N43" s="439"/>
      <c r="O43" s="216"/>
      <c r="P43" s="372">
        <f>J43</f>
        <v>0</v>
      </c>
    </row>
    <row r="44" spans="1:16" ht="30" hidden="1" x14ac:dyDescent="0.25">
      <c r="A44" s="471" t="s">
        <v>126</v>
      </c>
      <c r="B44" s="445">
        <v>9740</v>
      </c>
      <c r="C44" s="365" t="s">
        <v>70</v>
      </c>
      <c r="D44" s="538" t="s">
        <v>106</v>
      </c>
      <c r="E44" s="354"/>
      <c r="F44" s="355"/>
      <c r="G44" s="355"/>
      <c r="H44" s="355"/>
      <c r="I44" s="358"/>
      <c r="J44" s="354">
        <f>O44</f>
        <v>0</v>
      </c>
      <c r="K44" s="366"/>
      <c r="L44" s="355"/>
      <c r="M44" s="355"/>
      <c r="N44" s="355"/>
      <c r="O44" s="358"/>
      <c r="P44" s="372">
        <f>E44+J44</f>
        <v>0</v>
      </c>
    </row>
    <row r="45" spans="1:16" s="346" customFormat="1" hidden="1" x14ac:dyDescent="0.25">
      <c r="A45" s="471" t="s">
        <v>222</v>
      </c>
      <c r="B45" s="445">
        <v>9770</v>
      </c>
      <c r="C45" s="365" t="s">
        <v>70</v>
      </c>
      <c r="D45" s="538" t="s">
        <v>198</v>
      </c>
      <c r="E45" s="354">
        <f>F45</f>
        <v>0</v>
      </c>
      <c r="F45" s="367"/>
      <c r="G45" s="355"/>
      <c r="H45" s="355"/>
      <c r="I45" s="358"/>
      <c r="J45" s="354">
        <f>K45</f>
        <v>0</v>
      </c>
      <c r="K45" s="357">
        <f>O45</f>
        <v>0</v>
      </c>
      <c r="L45" s="355"/>
      <c r="M45" s="355"/>
      <c r="N45" s="355"/>
      <c r="O45" s="358">
        <f>'додаток 3'!E77</f>
        <v>0</v>
      </c>
      <c r="P45" s="372">
        <f>E45+J45</f>
        <v>0</v>
      </c>
    </row>
    <row r="46" spans="1:16" s="346" customFormat="1" ht="48" hidden="1" customHeight="1" thickBot="1" x14ac:dyDescent="0.3">
      <c r="A46" s="531" t="s">
        <v>224</v>
      </c>
      <c r="B46" s="497">
        <v>9800</v>
      </c>
      <c r="C46" s="498" t="s">
        <v>70</v>
      </c>
      <c r="D46" s="541" t="s">
        <v>225</v>
      </c>
      <c r="E46" s="480">
        <f>F46</f>
        <v>0</v>
      </c>
      <c r="F46" s="481">
        <f>'додаток 3'!E65</f>
        <v>0</v>
      </c>
      <c r="G46" s="481"/>
      <c r="H46" s="481"/>
      <c r="I46" s="482"/>
      <c r="J46" s="480">
        <f>K46</f>
        <v>0</v>
      </c>
      <c r="K46" s="481">
        <f>O46</f>
        <v>0</v>
      </c>
      <c r="L46" s="481"/>
      <c r="M46" s="481"/>
      <c r="N46" s="481"/>
      <c r="O46" s="482">
        <f>'додаток 3'!E88</f>
        <v>0</v>
      </c>
      <c r="P46" s="560">
        <f>E46+J46</f>
        <v>0</v>
      </c>
    </row>
    <row r="47" spans="1:16" ht="29.25" thickBot="1" x14ac:dyDescent="0.3">
      <c r="A47" s="570" t="s">
        <v>155</v>
      </c>
      <c r="B47" s="514"/>
      <c r="C47" s="515"/>
      <c r="D47" s="571" t="s">
        <v>157</v>
      </c>
      <c r="E47" s="686">
        <f>E48</f>
        <v>19400</v>
      </c>
      <c r="F47" s="685">
        <f>F48</f>
        <v>19400</v>
      </c>
      <c r="G47" s="685">
        <f t="shared" ref="G47:P47" si="9">G48</f>
        <v>0</v>
      </c>
      <c r="H47" s="685">
        <f t="shared" si="9"/>
        <v>0</v>
      </c>
      <c r="I47" s="687">
        <f t="shared" si="9"/>
        <v>0</v>
      </c>
      <c r="J47" s="686">
        <f t="shared" si="9"/>
        <v>0</v>
      </c>
      <c r="K47" s="685">
        <f t="shared" si="9"/>
        <v>0</v>
      </c>
      <c r="L47" s="685">
        <f t="shared" si="9"/>
        <v>0</v>
      </c>
      <c r="M47" s="685">
        <f t="shared" si="9"/>
        <v>0</v>
      </c>
      <c r="N47" s="685">
        <f t="shared" si="9"/>
        <v>0</v>
      </c>
      <c r="O47" s="687">
        <f t="shared" si="9"/>
        <v>0</v>
      </c>
      <c r="P47" s="793">
        <f t="shared" si="9"/>
        <v>19400</v>
      </c>
    </row>
    <row r="48" spans="1:16" ht="29.25" thickBot="1" x14ac:dyDescent="0.3">
      <c r="A48" s="570" t="s">
        <v>156</v>
      </c>
      <c r="B48" s="514"/>
      <c r="C48" s="515"/>
      <c r="D48" s="792" t="s">
        <v>157</v>
      </c>
      <c r="E48" s="391">
        <f>E49+E50+E51+E52+E54+E55+E56+E57+E70+E71+E73+E74+E75+E76+E77+E78+E79+E82+E83+E62+E60+E72+E67+E64</f>
        <v>19400</v>
      </c>
      <c r="F48" s="84">
        <f t="shared" ref="F48:O48" si="10">F49+F50+F51+F52+F54+F55+F56+F57+F70+F71+F73+F74+F75+F76+F77+F78+F79+F82+F83+F62+F60+F72+F67+F64</f>
        <v>19400</v>
      </c>
      <c r="G48" s="84">
        <f t="shared" si="10"/>
        <v>0</v>
      </c>
      <c r="H48" s="84">
        <f t="shared" si="10"/>
        <v>0</v>
      </c>
      <c r="I48" s="496">
        <f t="shared" si="10"/>
        <v>0</v>
      </c>
      <c r="J48" s="391">
        <f t="shared" si="10"/>
        <v>0</v>
      </c>
      <c r="K48" s="84">
        <f t="shared" si="10"/>
        <v>0</v>
      </c>
      <c r="L48" s="84">
        <f t="shared" si="10"/>
        <v>0</v>
      </c>
      <c r="M48" s="84">
        <f t="shared" si="10"/>
        <v>0</v>
      </c>
      <c r="N48" s="84">
        <f t="shared" si="10"/>
        <v>0</v>
      </c>
      <c r="O48" s="84">
        <f t="shared" si="10"/>
        <v>0</v>
      </c>
      <c r="P48" s="393">
        <f>P49+P50+P51+P52+P54+P55+P56+P57+P70+P71+P73+P74+P75+P76+P77+P78+P79+P82+P83+P60+P72+P64+P67+P61</f>
        <v>19400</v>
      </c>
    </row>
    <row r="49" spans="1:17" ht="45.75" hidden="1" customHeight="1" x14ac:dyDescent="0.25">
      <c r="A49" s="532" t="s">
        <v>191</v>
      </c>
      <c r="B49" s="516" t="s">
        <v>189</v>
      </c>
      <c r="C49" s="517" t="s">
        <v>46</v>
      </c>
      <c r="D49" s="542" t="s">
        <v>404</v>
      </c>
      <c r="E49" s="487">
        <f>F49</f>
        <v>0</v>
      </c>
      <c r="F49" s="368"/>
      <c r="G49" s="368"/>
      <c r="H49" s="368"/>
      <c r="I49" s="442"/>
      <c r="J49" s="487"/>
      <c r="K49" s="368"/>
      <c r="L49" s="368"/>
      <c r="M49" s="368"/>
      <c r="N49" s="368"/>
      <c r="O49" s="442"/>
      <c r="P49" s="478">
        <f>E49+J49</f>
        <v>0</v>
      </c>
    </row>
    <row r="50" spans="1:17" ht="18.75" hidden="1" customHeight="1" x14ac:dyDescent="0.25">
      <c r="A50" s="471" t="s">
        <v>158</v>
      </c>
      <c r="B50" s="444" t="s">
        <v>67</v>
      </c>
      <c r="C50" s="365" t="s">
        <v>47</v>
      </c>
      <c r="D50" s="538" t="s">
        <v>76</v>
      </c>
      <c r="E50" s="487">
        <f t="shared" ref="E50:E55" si="11">F50</f>
        <v>0</v>
      </c>
      <c r="F50" s="355"/>
      <c r="G50" s="355"/>
      <c r="H50" s="355"/>
      <c r="I50" s="358"/>
      <c r="J50" s="354">
        <f>K50+L50</f>
        <v>0</v>
      </c>
      <c r="K50" s="357">
        <f>O50</f>
        <v>0</v>
      </c>
      <c r="L50" s="355"/>
      <c r="M50" s="355"/>
      <c r="N50" s="355"/>
      <c r="O50" s="358"/>
      <c r="P50" s="372">
        <f>E50+J50</f>
        <v>0</v>
      </c>
      <c r="Q50" s="347"/>
    </row>
    <row r="51" spans="1:17" ht="37.5" customHeight="1" thickBot="1" x14ac:dyDescent="0.3">
      <c r="A51" s="518" t="s">
        <v>204</v>
      </c>
      <c r="B51" s="446">
        <v>1021</v>
      </c>
      <c r="C51" s="359" t="s">
        <v>159</v>
      </c>
      <c r="D51" s="543" t="s">
        <v>406</v>
      </c>
      <c r="E51" s="487">
        <f t="shared" si="11"/>
        <v>19400</v>
      </c>
      <c r="F51" s="355">
        <v>19400</v>
      </c>
      <c r="G51" s="355"/>
      <c r="H51" s="355"/>
      <c r="I51" s="358"/>
      <c r="J51" s="354"/>
      <c r="K51" s="357"/>
      <c r="L51" s="355"/>
      <c r="M51" s="355"/>
      <c r="N51" s="355"/>
      <c r="O51" s="358"/>
      <c r="P51" s="372">
        <f>E51+J51</f>
        <v>19400</v>
      </c>
    </row>
    <row r="52" spans="1:17" s="758" customFormat="1" ht="3.75" hidden="1" customHeight="1" x14ac:dyDescent="0.15">
      <c r="A52" s="749" t="s">
        <v>207</v>
      </c>
      <c r="B52" s="750">
        <v>1030</v>
      </c>
      <c r="C52" s="751" t="s">
        <v>159</v>
      </c>
      <c r="D52" s="752" t="s">
        <v>407</v>
      </c>
      <c r="E52" s="786">
        <f t="shared" si="11"/>
        <v>0</v>
      </c>
      <c r="F52" s="754">
        <f>F53</f>
        <v>0</v>
      </c>
      <c r="G52" s="754">
        <f>G53</f>
        <v>0</v>
      </c>
      <c r="H52" s="754"/>
      <c r="I52" s="755"/>
      <c r="J52" s="753"/>
      <c r="K52" s="756"/>
      <c r="L52" s="754"/>
      <c r="M52" s="754"/>
      <c r="N52" s="754"/>
      <c r="O52" s="755"/>
      <c r="P52" s="787">
        <f t="shared" ref="P52:P83" si="12">E52+J52</f>
        <v>0</v>
      </c>
    </row>
    <row r="53" spans="1:17" s="768" customFormat="1" ht="3.75" hidden="1" customHeight="1" x14ac:dyDescent="0.2">
      <c r="A53" s="759" t="s">
        <v>206</v>
      </c>
      <c r="B53" s="760">
        <v>1031</v>
      </c>
      <c r="C53" s="761" t="s">
        <v>159</v>
      </c>
      <c r="D53" s="788" t="s">
        <v>392</v>
      </c>
      <c r="E53" s="789">
        <f t="shared" si="11"/>
        <v>0</v>
      </c>
      <c r="F53" s="764"/>
      <c r="G53" s="764"/>
      <c r="H53" s="764"/>
      <c r="I53" s="765"/>
      <c r="J53" s="763"/>
      <c r="K53" s="766"/>
      <c r="L53" s="764"/>
      <c r="M53" s="764"/>
      <c r="N53" s="764"/>
      <c r="O53" s="765"/>
      <c r="P53" s="790">
        <f t="shared" si="12"/>
        <v>0</v>
      </c>
    </row>
    <row r="54" spans="1:17" s="38" customFormat="1" ht="3.75" hidden="1" customHeight="1" x14ac:dyDescent="0.2">
      <c r="A54" s="749" t="s">
        <v>208</v>
      </c>
      <c r="B54" s="769">
        <v>1070</v>
      </c>
      <c r="C54" s="770" t="s">
        <v>160</v>
      </c>
      <c r="D54" s="791" t="s">
        <v>393</v>
      </c>
      <c r="E54" s="789">
        <f t="shared" si="11"/>
        <v>0</v>
      </c>
      <c r="F54" s="774"/>
      <c r="G54" s="774"/>
      <c r="H54" s="774"/>
      <c r="I54" s="775"/>
      <c r="J54" s="772"/>
      <c r="K54" s="773"/>
      <c r="L54" s="774"/>
      <c r="M54" s="774"/>
      <c r="N54" s="774"/>
      <c r="O54" s="775"/>
      <c r="P54" s="757">
        <f t="shared" si="12"/>
        <v>0</v>
      </c>
    </row>
    <row r="55" spans="1:17" s="38" customFormat="1" ht="3.75" hidden="1" customHeight="1" x14ac:dyDescent="0.2">
      <c r="A55" s="749" t="s">
        <v>209</v>
      </c>
      <c r="B55" s="769">
        <v>1080</v>
      </c>
      <c r="C55" s="770" t="s">
        <v>160</v>
      </c>
      <c r="D55" s="771" t="s">
        <v>408</v>
      </c>
      <c r="E55" s="789">
        <f t="shared" si="11"/>
        <v>0</v>
      </c>
      <c r="F55" s="774"/>
      <c r="G55" s="774"/>
      <c r="H55" s="774"/>
      <c r="I55" s="775"/>
      <c r="J55" s="772">
        <f>K55+L55</f>
        <v>0</v>
      </c>
      <c r="K55" s="773"/>
      <c r="L55" s="774"/>
      <c r="M55" s="774"/>
      <c r="N55" s="774"/>
      <c r="O55" s="775"/>
      <c r="P55" s="757">
        <f t="shared" si="12"/>
        <v>0</v>
      </c>
    </row>
    <row r="56" spans="1:17" s="38" customFormat="1" ht="3.75" hidden="1" customHeight="1" x14ac:dyDescent="0.2">
      <c r="A56" s="749" t="s">
        <v>242</v>
      </c>
      <c r="B56" s="769">
        <v>1142</v>
      </c>
      <c r="C56" s="770" t="s">
        <v>161</v>
      </c>
      <c r="D56" s="771" t="s">
        <v>243</v>
      </c>
      <c r="E56" s="772">
        <f>F56</f>
        <v>0</v>
      </c>
      <c r="F56" s="774"/>
      <c r="G56" s="774"/>
      <c r="H56" s="774"/>
      <c r="I56" s="775"/>
      <c r="J56" s="772"/>
      <c r="K56" s="773"/>
      <c r="L56" s="774"/>
      <c r="M56" s="774"/>
      <c r="N56" s="774"/>
      <c r="O56" s="775"/>
      <c r="P56" s="757">
        <f t="shared" si="12"/>
        <v>0</v>
      </c>
    </row>
    <row r="57" spans="1:17" s="758" customFormat="1" ht="3.75" hidden="1" customHeight="1" x14ac:dyDescent="0.15">
      <c r="A57" s="749" t="s">
        <v>210</v>
      </c>
      <c r="B57" s="750">
        <v>1150</v>
      </c>
      <c r="C57" s="751"/>
      <c r="D57" s="752" t="s">
        <v>409</v>
      </c>
      <c r="E57" s="753">
        <f>F57</f>
        <v>0</v>
      </c>
      <c r="F57" s="754">
        <f>F58+F59</f>
        <v>0</v>
      </c>
      <c r="G57" s="754">
        <f>G58+G59</f>
        <v>0</v>
      </c>
      <c r="H57" s="754">
        <f>H58</f>
        <v>0</v>
      </c>
      <c r="I57" s="755">
        <f>I58+I59</f>
        <v>0</v>
      </c>
      <c r="J57" s="753"/>
      <c r="K57" s="756"/>
      <c r="L57" s="754"/>
      <c r="M57" s="754"/>
      <c r="N57" s="754"/>
      <c r="O57" s="755"/>
      <c r="P57" s="757">
        <f t="shared" si="12"/>
        <v>0</v>
      </c>
    </row>
    <row r="58" spans="1:17" s="768" customFormat="1" ht="3.75" hidden="1" customHeight="1" x14ac:dyDescent="0.2">
      <c r="A58" s="759" t="s">
        <v>211</v>
      </c>
      <c r="B58" s="760">
        <v>1151</v>
      </c>
      <c r="C58" s="761" t="s">
        <v>161</v>
      </c>
      <c r="D58" s="762" t="s">
        <v>213</v>
      </c>
      <c r="E58" s="763">
        <f>F58</f>
        <v>0</v>
      </c>
      <c r="F58" s="764"/>
      <c r="G58" s="764"/>
      <c r="H58" s="764"/>
      <c r="I58" s="765"/>
      <c r="J58" s="763"/>
      <c r="K58" s="766"/>
      <c r="L58" s="764"/>
      <c r="M58" s="764"/>
      <c r="N58" s="764"/>
      <c r="O58" s="765"/>
      <c r="P58" s="767">
        <f t="shared" si="12"/>
        <v>0</v>
      </c>
    </row>
    <row r="59" spans="1:17" s="768" customFormat="1" ht="47.25" hidden="1" customHeight="1" x14ac:dyDescent="0.2">
      <c r="A59" s="759" t="s">
        <v>212</v>
      </c>
      <c r="B59" s="760">
        <v>1152</v>
      </c>
      <c r="C59" s="761" t="s">
        <v>161</v>
      </c>
      <c r="D59" s="762" t="s">
        <v>214</v>
      </c>
      <c r="E59" s="763">
        <f>F59</f>
        <v>0</v>
      </c>
      <c r="F59" s="764"/>
      <c r="G59" s="764"/>
      <c r="H59" s="764"/>
      <c r="I59" s="765"/>
      <c r="J59" s="763"/>
      <c r="K59" s="766"/>
      <c r="L59" s="764"/>
      <c r="M59" s="764"/>
      <c r="N59" s="764"/>
      <c r="O59" s="765"/>
      <c r="P59" s="767">
        <f t="shared" si="12"/>
        <v>0</v>
      </c>
    </row>
    <row r="60" spans="1:17" s="768" customFormat="1" ht="33.75" hidden="1" customHeight="1" x14ac:dyDescent="0.2">
      <c r="A60" s="749" t="s">
        <v>491</v>
      </c>
      <c r="B60" s="769">
        <v>1183</v>
      </c>
      <c r="C60" s="770" t="s">
        <v>161</v>
      </c>
      <c r="D60" s="771" t="s">
        <v>492</v>
      </c>
      <c r="E60" s="763"/>
      <c r="F60" s="764"/>
      <c r="G60" s="764"/>
      <c r="H60" s="764"/>
      <c r="I60" s="765"/>
      <c r="J60" s="772">
        <f>K60</f>
        <v>0</v>
      </c>
      <c r="K60" s="773"/>
      <c r="L60" s="774"/>
      <c r="M60" s="774"/>
      <c r="N60" s="774"/>
      <c r="O60" s="775"/>
      <c r="P60" s="757">
        <f>J60+E60</f>
        <v>0</v>
      </c>
    </row>
    <row r="61" spans="1:17" s="781" customFormat="1" ht="21" hidden="1" customHeight="1" x14ac:dyDescent="0.2">
      <c r="A61" s="749" t="s">
        <v>529</v>
      </c>
      <c r="B61" s="750">
        <v>1240</v>
      </c>
      <c r="C61" s="751" t="s">
        <v>161</v>
      </c>
      <c r="D61" s="776" t="s">
        <v>530</v>
      </c>
      <c r="E61" s="777"/>
      <c r="F61" s="778"/>
      <c r="G61" s="778"/>
      <c r="H61" s="778"/>
      <c r="I61" s="779"/>
      <c r="J61" s="780">
        <f>J62+J63</f>
        <v>0</v>
      </c>
      <c r="K61" s="754">
        <f t="shared" ref="K61:O61" si="13">K62+K63</f>
        <v>0</v>
      </c>
      <c r="L61" s="754"/>
      <c r="M61" s="754"/>
      <c r="N61" s="754"/>
      <c r="O61" s="756">
        <f t="shared" si="13"/>
        <v>0</v>
      </c>
      <c r="P61" s="757">
        <f>J61+E61</f>
        <v>0</v>
      </c>
    </row>
    <row r="62" spans="1:17" s="38" customFormat="1" ht="33.75" hidden="1" customHeight="1" thickBot="1" x14ac:dyDescent="0.25">
      <c r="A62" s="749" t="s">
        <v>340</v>
      </c>
      <c r="B62" s="769">
        <v>1241</v>
      </c>
      <c r="C62" s="770" t="s">
        <v>161</v>
      </c>
      <c r="D62" s="771" t="s">
        <v>513</v>
      </c>
      <c r="E62" s="772">
        <f>F62</f>
        <v>0</v>
      </c>
      <c r="F62" s="774"/>
      <c r="G62" s="774"/>
      <c r="H62" s="774"/>
      <c r="I62" s="775"/>
      <c r="J62" s="772">
        <f>K62</f>
        <v>0</v>
      </c>
      <c r="K62" s="773">
        <f>O62</f>
        <v>0</v>
      </c>
      <c r="L62" s="774"/>
      <c r="M62" s="774"/>
      <c r="N62" s="774"/>
      <c r="O62" s="775">
        <f>додаток_5!I64</f>
        <v>0</v>
      </c>
      <c r="P62" s="757">
        <f t="shared" si="12"/>
        <v>0</v>
      </c>
    </row>
    <row r="63" spans="1:17" s="38" customFormat="1" ht="57" hidden="1" customHeight="1" x14ac:dyDescent="0.2">
      <c r="A63" s="749" t="s">
        <v>341</v>
      </c>
      <c r="B63" s="769">
        <v>1242</v>
      </c>
      <c r="C63" s="770" t="s">
        <v>161</v>
      </c>
      <c r="D63" s="782" t="s">
        <v>531</v>
      </c>
      <c r="E63" s="783"/>
      <c r="F63" s="774"/>
      <c r="G63" s="774"/>
      <c r="H63" s="774"/>
      <c r="I63" s="784"/>
      <c r="J63" s="783">
        <f>K63</f>
        <v>0</v>
      </c>
      <c r="K63" s="774">
        <f>O63</f>
        <v>0</v>
      </c>
      <c r="L63" s="774"/>
      <c r="M63" s="774"/>
      <c r="N63" s="774"/>
      <c r="O63" s="784"/>
      <c r="P63" s="757">
        <f t="shared" si="12"/>
        <v>0</v>
      </c>
    </row>
    <row r="64" spans="1:17" s="758" customFormat="1" ht="57" hidden="1" customHeight="1" x14ac:dyDescent="0.15">
      <c r="A64" s="749" t="s">
        <v>484</v>
      </c>
      <c r="B64" s="750">
        <v>1260</v>
      </c>
      <c r="C64" s="751"/>
      <c r="D64" s="752" t="s">
        <v>487</v>
      </c>
      <c r="E64" s="780">
        <f>E65+E66</f>
        <v>0</v>
      </c>
      <c r="F64" s="754">
        <f t="shared" ref="F64:O64" si="14">F65+F66</f>
        <v>0</v>
      </c>
      <c r="G64" s="754">
        <f t="shared" si="14"/>
        <v>0</v>
      </c>
      <c r="H64" s="754">
        <f t="shared" si="14"/>
        <v>0</v>
      </c>
      <c r="I64" s="756">
        <f t="shared" si="14"/>
        <v>0</v>
      </c>
      <c r="J64" s="780">
        <f t="shared" si="14"/>
        <v>0</v>
      </c>
      <c r="K64" s="754">
        <f t="shared" si="14"/>
        <v>0</v>
      </c>
      <c r="L64" s="754">
        <f t="shared" si="14"/>
        <v>0</v>
      </c>
      <c r="M64" s="754">
        <f t="shared" si="14"/>
        <v>0</v>
      </c>
      <c r="N64" s="754">
        <f t="shared" si="14"/>
        <v>0</v>
      </c>
      <c r="O64" s="756">
        <f t="shared" si="14"/>
        <v>0</v>
      </c>
      <c r="P64" s="757">
        <f t="shared" si="12"/>
        <v>0</v>
      </c>
    </row>
    <row r="65" spans="1:17" s="38" customFormat="1" ht="57" hidden="1" customHeight="1" x14ac:dyDescent="0.2">
      <c r="A65" s="749" t="s">
        <v>485</v>
      </c>
      <c r="B65" s="769">
        <v>1261</v>
      </c>
      <c r="C65" s="770" t="s">
        <v>161</v>
      </c>
      <c r="D65" s="785" t="s">
        <v>488</v>
      </c>
      <c r="E65" s="772"/>
      <c r="F65" s="774"/>
      <c r="G65" s="774"/>
      <c r="H65" s="774"/>
      <c r="I65" s="775"/>
      <c r="J65" s="772">
        <f>K65</f>
        <v>0</v>
      </c>
      <c r="K65" s="773"/>
      <c r="L65" s="774"/>
      <c r="M65" s="774"/>
      <c r="N65" s="774"/>
      <c r="O65" s="775"/>
      <c r="P65" s="757">
        <f>J65+E65</f>
        <v>0</v>
      </c>
    </row>
    <row r="66" spans="1:17" s="38" customFormat="1" ht="57" hidden="1" customHeight="1" x14ac:dyDescent="0.2">
      <c r="A66" s="749" t="s">
        <v>486</v>
      </c>
      <c r="B66" s="769">
        <v>1262</v>
      </c>
      <c r="C66" s="770" t="s">
        <v>161</v>
      </c>
      <c r="D66" s="771" t="s">
        <v>489</v>
      </c>
      <c r="E66" s="772"/>
      <c r="F66" s="774"/>
      <c r="G66" s="774"/>
      <c r="H66" s="774"/>
      <c r="I66" s="775"/>
      <c r="J66" s="772"/>
      <c r="K66" s="773"/>
      <c r="L66" s="774"/>
      <c r="M66" s="774"/>
      <c r="N66" s="774"/>
      <c r="O66" s="775"/>
      <c r="P66" s="757"/>
    </row>
    <row r="67" spans="1:17" s="758" customFormat="1" ht="57" hidden="1" customHeight="1" x14ac:dyDescent="0.15">
      <c r="A67" s="749" t="s">
        <v>482</v>
      </c>
      <c r="B67" s="750">
        <v>1290</v>
      </c>
      <c r="C67" s="751"/>
      <c r="D67" s="752" t="s">
        <v>483</v>
      </c>
      <c r="E67" s="753">
        <f>E68+E69</f>
        <v>0</v>
      </c>
      <c r="F67" s="754"/>
      <c r="G67" s="754"/>
      <c r="H67" s="754"/>
      <c r="I67" s="755"/>
      <c r="J67" s="753">
        <f>J68+J69</f>
        <v>0</v>
      </c>
      <c r="K67" s="756"/>
      <c r="L67" s="754">
        <f>L68+L69</f>
        <v>0</v>
      </c>
      <c r="M67" s="754"/>
      <c r="N67" s="754"/>
      <c r="O67" s="755">
        <f>O68+O69</f>
        <v>0</v>
      </c>
      <c r="P67" s="757">
        <f>E67+J67</f>
        <v>0</v>
      </c>
    </row>
    <row r="68" spans="1:17" s="38" customFormat="1" ht="17.25" hidden="1" customHeight="1" x14ac:dyDescent="0.2">
      <c r="A68" s="749" t="s">
        <v>322</v>
      </c>
      <c r="B68" s="769">
        <v>1291</v>
      </c>
      <c r="C68" s="770" t="s">
        <v>161</v>
      </c>
      <c r="D68" s="771" t="s">
        <v>324</v>
      </c>
      <c r="E68" s="772">
        <f t="shared" ref="E68:E75" si="15">F68</f>
        <v>0</v>
      </c>
      <c r="F68" s="774"/>
      <c r="G68" s="774"/>
      <c r="H68" s="774"/>
      <c r="I68" s="775"/>
      <c r="J68" s="772">
        <f>K68</f>
        <v>0</v>
      </c>
      <c r="K68" s="773">
        <f>O68</f>
        <v>0</v>
      </c>
      <c r="L68" s="774"/>
      <c r="M68" s="774"/>
      <c r="N68" s="774"/>
      <c r="O68" s="775"/>
      <c r="P68" s="757">
        <f>SUM(J68+E68)</f>
        <v>0</v>
      </c>
    </row>
    <row r="69" spans="1:17" s="38" customFormat="1" ht="17.25" hidden="1" customHeight="1" x14ac:dyDescent="0.2">
      <c r="A69" s="749" t="s">
        <v>323</v>
      </c>
      <c r="B69" s="769">
        <v>1292</v>
      </c>
      <c r="C69" s="770" t="s">
        <v>161</v>
      </c>
      <c r="D69" s="771" t="s">
        <v>325</v>
      </c>
      <c r="E69" s="772"/>
      <c r="F69" s="774"/>
      <c r="G69" s="774"/>
      <c r="H69" s="774"/>
      <c r="I69" s="775"/>
      <c r="J69" s="772"/>
      <c r="K69" s="773"/>
      <c r="L69" s="774"/>
      <c r="M69" s="774"/>
      <c r="N69" s="774"/>
      <c r="O69" s="775"/>
      <c r="P69" s="757">
        <f>J69</f>
        <v>0</v>
      </c>
    </row>
    <row r="70" spans="1:17" s="38" customFormat="1" ht="17.25" hidden="1" customHeight="1" x14ac:dyDescent="0.2">
      <c r="A70" s="749" t="s">
        <v>399</v>
      </c>
      <c r="B70" s="769">
        <v>1300</v>
      </c>
      <c r="C70" s="770" t="s">
        <v>161</v>
      </c>
      <c r="D70" s="771" t="s">
        <v>540</v>
      </c>
      <c r="E70" s="772"/>
      <c r="F70" s="774"/>
      <c r="G70" s="774"/>
      <c r="H70" s="774"/>
      <c r="I70" s="775"/>
      <c r="J70" s="772">
        <f>K70</f>
        <v>0</v>
      </c>
      <c r="K70" s="773">
        <f>O70</f>
        <v>0</v>
      </c>
      <c r="L70" s="774"/>
      <c r="M70" s="774"/>
      <c r="N70" s="774"/>
      <c r="O70" s="775"/>
      <c r="P70" s="757">
        <f>E70+J70</f>
        <v>0</v>
      </c>
    </row>
    <row r="71" spans="1:17" s="38" customFormat="1" ht="17.25" hidden="1" customHeight="1" x14ac:dyDescent="0.2">
      <c r="A71" s="749" t="s">
        <v>394</v>
      </c>
      <c r="B71" s="769">
        <v>1403</v>
      </c>
      <c r="C71" s="770" t="s">
        <v>161</v>
      </c>
      <c r="D71" s="771" t="s">
        <v>395</v>
      </c>
      <c r="E71" s="772">
        <f>F71</f>
        <v>0</v>
      </c>
      <c r="F71" s="774"/>
      <c r="G71" s="774"/>
      <c r="H71" s="774"/>
      <c r="I71" s="775"/>
      <c r="J71" s="772">
        <f>K71+L71</f>
        <v>0</v>
      </c>
      <c r="K71" s="773"/>
      <c r="L71" s="774"/>
      <c r="M71" s="774"/>
      <c r="N71" s="774"/>
      <c r="O71" s="775"/>
      <c r="P71" s="757">
        <f>E71+J71</f>
        <v>0</v>
      </c>
    </row>
    <row r="72" spans="1:17" s="38" customFormat="1" ht="17.25" hidden="1" customHeight="1" x14ac:dyDescent="0.2">
      <c r="A72" s="749" t="s">
        <v>478</v>
      </c>
      <c r="B72" s="769">
        <v>1600</v>
      </c>
      <c r="C72" s="770" t="s">
        <v>161</v>
      </c>
      <c r="D72" s="771" t="s">
        <v>476</v>
      </c>
      <c r="E72" s="772">
        <f>F72</f>
        <v>0</v>
      </c>
      <c r="F72" s="774"/>
      <c r="G72" s="774"/>
      <c r="H72" s="774"/>
      <c r="I72" s="775"/>
      <c r="J72" s="772"/>
      <c r="K72" s="773"/>
      <c r="L72" s="774"/>
      <c r="M72" s="774"/>
      <c r="N72" s="774"/>
      <c r="O72" s="775"/>
      <c r="P72" s="757">
        <f>E72+J72</f>
        <v>0</v>
      </c>
    </row>
    <row r="73" spans="1:17" ht="17.25" hidden="1" customHeight="1" x14ac:dyDescent="0.25">
      <c r="A73" s="518" t="s">
        <v>171</v>
      </c>
      <c r="B73" s="446">
        <v>2010</v>
      </c>
      <c r="C73" s="359" t="s">
        <v>169</v>
      </c>
      <c r="D73" s="539" t="s">
        <v>493</v>
      </c>
      <c r="E73" s="354">
        <f t="shared" si="15"/>
        <v>0</v>
      </c>
      <c r="F73" s="355"/>
      <c r="G73" s="355"/>
      <c r="H73" s="355"/>
      <c r="I73" s="358"/>
      <c r="J73" s="354">
        <f>K73</f>
        <v>0</v>
      </c>
      <c r="K73" s="357">
        <f>O73</f>
        <v>0</v>
      </c>
      <c r="L73" s="355"/>
      <c r="M73" s="355"/>
      <c r="N73" s="355"/>
      <c r="O73" s="358"/>
      <c r="P73" s="372">
        <f t="shared" si="12"/>
        <v>0</v>
      </c>
    </row>
    <row r="74" spans="1:17" ht="20.25" hidden="1" customHeight="1" x14ac:dyDescent="0.25">
      <c r="A74" s="518" t="s">
        <v>174</v>
      </c>
      <c r="B74" s="446">
        <v>2100</v>
      </c>
      <c r="C74" s="359" t="s">
        <v>172</v>
      </c>
      <c r="D74" s="539" t="s">
        <v>496</v>
      </c>
      <c r="E74" s="354">
        <f t="shared" si="15"/>
        <v>0</v>
      </c>
      <c r="F74" s="355"/>
      <c r="G74" s="355"/>
      <c r="H74" s="355"/>
      <c r="I74" s="358"/>
      <c r="J74" s="354"/>
      <c r="K74" s="357"/>
      <c r="L74" s="355"/>
      <c r="M74" s="355"/>
      <c r="N74" s="355"/>
      <c r="O74" s="358"/>
      <c r="P74" s="372">
        <f t="shared" si="12"/>
        <v>0</v>
      </c>
      <c r="Q74" s="347"/>
    </row>
    <row r="75" spans="1:17" ht="50.25" hidden="1" customHeight="1" x14ac:dyDescent="0.25">
      <c r="A75" s="518" t="s">
        <v>177</v>
      </c>
      <c r="B75" s="446">
        <v>2111</v>
      </c>
      <c r="C75" s="359" t="s">
        <v>494</v>
      </c>
      <c r="D75" s="539" t="s">
        <v>176</v>
      </c>
      <c r="E75" s="354">
        <f t="shared" si="15"/>
        <v>0</v>
      </c>
      <c r="F75" s="355"/>
      <c r="G75" s="355"/>
      <c r="H75" s="355"/>
      <c r="I75" s="358"/>
      <c r="J75" s="354">
        <f>K75</f>
        <v>0</v>
      </c>
      <c r="K75" s="357">
        <f>O75</f>
        <v>0</v>
      </c>
      <c r="L75" s="355"/>
      <c r="M75" s="355"/>
      <c r="N75" s="355"/>
      <c r="O75" s="358"/>
      <c r="P75" s="372">
        <f t="shared" si="12"/>
        <v>0</v>
      </c>
    </row>
    <row r="76" spans="1:17" ht="27" hidden="1" customHeight="1" x14ac:dyDescent="0.25">
      <c r="A76" s="471" t="s">
        <v>165</v>
      </c>
      <c r="B76" s="448" t="s">
        <v>166</v>
      </c>
      <c r="C76" s="521" t="s">
        <v>167</v>
      </c>
      <c r="D76" s="684" t="s">
        <v>490</v>
      </c>
      <c r="E76" s="479">
        <f>F76</f>
        <v>0</v>
      </c>
      <c r="F76" s="438"/>
      <c r="G76" s="438"/>
      <c r="H76" s="438"/>
      <c r="I76" s="449"/>
      <c r="J76" s="354">
        <f>K76+L76</f>
        <v>0</v>
      </c>
      <c r="K76" s="357"/>
      <c r="L76" s="355"/>
      <c r="M76" s="355"/>
      <c r="N76" s="355"/>
      <c r="O76" s="358"/>
      <c r="P76" s="372">
        <f t="shared" si="12"/>
        <v>0</v>
      </c>
    </row>
    <row r="77" spans="1:17" ht="38.25" hidden="1" customHeight="1" x14ac:dyDescent="0.25">
      <c r="A77" s="471" t="s">
        <v>162</v>
      </c>
      <c r="B77" s="444" t="s">
        <v>77</v>
      </c>
      <c r="C77" s="353" t="s">
        <v>50</v>
      </c>
      <c r="D77" s="538" t="s">
        <v>495</v>
      </c>
      <c r="E77" s="354">
        <f>F77</f>
        <v>0</v>
      </c>
      <c r="F77" s="355"/>
      <c r="G77" s="355"/>
      <c r="H77" s="355"/>
      <c r="I77" s="358"/>
      <c r="J77" s="354"/>
      <c r="K77" s="357"/>
      <c r="L77" s="355"/>
      <c r="M77" s="355"/>
      <c r="N77" s="355"/>
      <c r="O77" s="358"/>
      <c r="P77" s="372">
        <f t="shared" si="12"/>
        <v>0</v>
      </c>
    </row>
    <row r="78" spans="1:17" ht="20.25" hidden="1" customHeight="1" x14ac:dyDescent="0.25">
      <c r="A78" s="471" t="s">
        <v>163</v>
      </c>
      <c r="B78" s="352" t="s">
        <v>104</v>
      </c>
      <c r="C78" s="353" t="s">
        <v>51</v>
      </c>
      <c r="D78" s="538"/>
      <c r="E78" s="354">
        <f t="shared" ref="E78:E83" si="16">F78</f>
        <v>0</v>
      </c>
      <c r="F78" s="355"/>
      <c r="G78" s="355"/>
      <c r="H78" s="355"/>
      <c r="I78" s="358"/>
      <c r="J78" s="354"/>
      <c r="K78" s="357"/>
      <c r="L78" s="355"/>
      <c r="M78" s="355"/>
      <c r="N78" s="355"/>
      <c r="O78" s="358"/>
      <c r="P78" s="372">
        <f t="shared" si="12"/>
        <v>0</v>
      </c>
    </row>
    <row r="79" spans="1:17" s="197" customFormat="1" ht="20.25" hidden="1" customHeight="1" x14ac:dyDescent="0.2">
      <c r="A79" s="471" t="s">
        <v>396</v>
      </c>
      <c r="B79" s="472" t="s">
        <v>397</v>
      </c>
      <c r="C79" s="473"/>
      <c r="D79" s="545"/>
      <c r="E79" s="477">
        <f>E80+E81</f>
        <v>0</v>
      </c>
      <c r="F79" s="77"/>
      <c r="G79" s="77"/>
      <c r="H79" s="77"/>
      <c r="I79" s="375"/>
      <c r="J79" s="369"/>
      <c r="K79" s="370"/>
      <c r="L79" s="77"/>
      <c r="M79" s="77"/>
      <c r="N79" s="77"/>
      <c r="O79" s="375"/>
      <c r="P79" s="372">
        <f>P80+P81</f>
        <v>0</v>
      </c>
    </row>
    <row r="80" spans="1:17" s="197" customFormat="1" ht="20.25" hidden="1" customHeight="1" x14ac:dyDescent="0.25">
      <c r="A80" s="533" t="s">
        <v>183</v>
      </c>
      <c r="B80" s="522">
        <v>5011</v>
      </c>
      <c r="C80" s="520" t="s">
        <v>52</v>
      </c>
      <c r="D80" s="544" t="s">
        <v>179</v>
      </c>
      <c r="E80" s="474">
        <f t="shared" si="16"/>
        <v>0</v>
      </c>
      <c r="F80" s="360"/>
      <c r="G80" s="454"/>
      <c r="H80" s="454"/>
      <c r="I80" s="455"/>
      <c r="J80" s="475"/>
      <c r="K80" s="453"/>
      <c r="L80" s="454"/>
      <c r="M80" s="454"/>
      <c r="N80" s="454"/>
      <c r="O80" s="455"/>
      <c r="P80" s="476">
        <f t="shared" si="12"/>
        <v>0</v>
      </c>
      <c r="Q80" s="376"/>
    </row>
    <row r="81" spans="1:18" s="197" customFormat="1" ht="20.25" hidden="1" customHeight="1" x14ac:dyDescent="0.25">
      <c r="A81" s="533" t="s">
        <v>184</v>
      </c>
      <c r="B81" s="522">
        <v>5012</v>
      </c>
      <c r="C81" s="520" t="s">
        <v>52</v>
      </c>
      <c r="D81" s="544" t="s">
        <v>180</v>
      </c>
      <c r="E81" s="474">
        <f t="shared" si="16"/>
        <v>0</v>
      </c>
      <c r="F81" s="360"/>
      <c r="G81" s="454"/>
      <c r="H81" s="454"/>
      <c r="I81" s="455"/>
      <c r="J81" s="475"/>
      <c r="K81" s="453"/>
      <c r="L81" s="454"/>
      <c r="M81" s="454"/>
      <c r="N81" s="454"/>
      <c r="O81" s="455"/>
      <c r="P81" s="476">
        <f t="shared" si="12"/>
        <v>0</v>
      </c>
    </row>
    <row r="82" spans="1:18" s="197" customFormat="1" ht="34.5" hidden="1" customHeight="1" x14ac:dyDescent="0.25">
      <c r="A82" s="518" t="s">
        <v>185</v>
      </c>
      <c r="B82" s="523">
        <v>5031</v>
      </c>
      <c r="C82" s="359" t="s">
        <v>52</v>
      </c>
      <c r="D82" s="539" t="s">
        <v>181</v>
      </c>
      <c r="E82" s="354">
        <f>F82</f>
        <v>0</v>
      </c>
      <c r="F82" s="355"/>
      <c r="G82" s="355"/>
      <c r="H82" s="355"/>
      <c r="I82" s="358"/>
      <c r="J82" s="377">
        <f>K82+L82</f>
        <v>0</v>
      </c>
      <c r="K82" s="378"/>
      <c r="L82" s="379"/>
      <c r="M82" s="379"/>
      <c r="N82" s="379"/>
      <c r="O82" s="380"/>
      <c r="P82" s="372">
        <f>E82+J82</f>
        <v>0</v>
      </c>
    </row>
    <row r="83" spans="1:18" ht="20.25" hidden="1" customHeight="1" thickBot="1" x14ac:dyDescent="0.3">
      <c r="A83" s="534" t="s">
        <v>186</v>
      </c>
      <c r="B83" s="524">
        <v>5053</v>
      </c>
      <c r="C83" s="521" t="s">
        <v>52</v>
      </c>
      <c r="D83" s="546" t="s">
        <v>398</v>
      </c>
      <c r="E83" s="479">
        <f t="shared" si="16"/>
        <v>0</v>
      </c>
      <c r="F83" s="438"/>
      <c r="G83" s="438"/>
      <c r="H83" s="483"/>
      <c r="I83" s="486"/>
      <c r="J83" s="484"/>
      <c r="K83" s="485"/>
      <c r="L83" s="483"/>
      <c r="M83" s="483"/>
      <c r="N83" s="483"/>
      <c r="O83" s="486"/>
      <c r="P83" s="495">
        <f t="shared" si="12"/>
        <v>0</v>
      </c>
    </row>
    <row r="84" spans="1:18" ht="20.25" hidden="1" customHeight="1" thickBot="1" x14ac:dyDescent="0.3">
      <c r="A84" s="525">
        <v>3700000</v>
      </c>
      <c r="B84" s="526"/>
      <c r="C84" s="527"/>
      <c r="D84" s="547" t="s">
        <v>188</v>
      </c>
      <c r="E84" s="391">
        <f>E85</f>
        <v>0</v>
      </c>
      <c r="F84" s="84">
        <f t="shared" ref="F84:P84" si="17">F85</f>
        <v>0</v>
      </c>
      <c r="G84" s="84">
        <f t="shared" si="17"/>
        <v>0</v>
      </c>
      <c r="H84" s="84">
        <f t="shared" si="17"/>
        <v>0</v>
      </c>
      <c r="I84" s="496">
        <f t="shared" si="17"/>
        <v>0</v>
      </c>
      <c r="J84" s="391">
        <f t="shared" si="17"/>
        <v>0</v>
      </c>
      <c r="K84" s="84">
        <f t="shared" si="17"/>
        <v>0</v>
      </c>
      <c r="L84" s="84">
        <f t="shared" si="17"/>
        <v>0</v>
      </c>
      <c r="M84" s="84">
        <f t="shared" si="17"/>
        <v>0</v>
      </c>
      <c r="N84" s="84">
        <f t="shared" si="17"/>
        <v>0</v>
      </c>
      <c r="O84" s="496">
        <f t="shared" si="17"/>
        <v>0</v>
      </c>
      <c r="P84" s="395">
        <f t="shared" si="17"/>
        <v>0</v>
      </c>
    </row>
    <row r="85" spans="1:18" ht="20.25" hidden="1" customHeight="1" thickBot="1" x14ac:dyDescent="0.3">
      <c r="A85" s="525">
        <v>3710000</v>
      </c>
      <c r="B85" s="526"/>
      <c r="C85" s="527"/>
      <c r="D85" s="547" t="s">
        <v>188</v>
      </c>
      <c r="E85" s="391">
        <f>E86+E87+E88</f>
        <v>0</v>
      </c>
      <c r="F85" s="84">
        <f t="shared" ref="F85:I85" si="18">F86+F87+F88</f>
        <v>0</v>
      </c>
      <c r="G85" s="84">
        <f t="shared" si="18"/>
        <v>0</v>
      </c>
      <c r="H85" s="84">
        <f t="shared" si="18"/>
        <v>0</v>
      </c>
      <c r="I85" s="496">
        <f t="shared" si="18"/>
        <v>0</v>
      </c>
      <c r="J85" s="391">
        <f t="shared" ref="J85" si="19">J86+J87+J88</f>
        <v>0</v>
      </c>
      <c r="K85" s="84">
        <f t="shared" ref="K85" si="20">K86+K87+K88</f>
        <v>0</v>
      </c>
      <c r="L85" s="84">
        <f t="shared" ref="L85" si="21">L86+L87+L88</f>
        <v>0</v>
      </c>
      <c r="M85" s="84">
        <f t="shared" ref="M85" si="22">M86+M87+M88</f>
        <v>0</v>
      </c>
      <c r="N85" s="84">
        <f t="shared" ref="N85" si="23">N86+N87+N88</f>
        <v>0</v>
      </c>
      <c r="O85" s="496">
        <f t="shared" ref="O85" si="24">O86+O87+O88</f>
        <v>0</v>
      </c>
      <c r="P85" s="395">
        <f>P88+P86+P87</f>
        <v>0</v>
      </c>
    </row>
    <row r="86" spans="1:18" ht="45.75" hidden="1" customHeight="1" x14ac:dyDescent="0.25">
      <c r="A86" s="535">
        <v>3710160</v>
      </c>
      <c r="B86" s="528" t="s">
        <v>189</v>
      </c>
      <c r="C86" s="529" t="s">
        <v>46</v>
      </c>
      <c r="D86" s="548" t="s">
        <v>404</v>
      </c>
      <c r="E86" s="487">
        <f>F86</f>
        <v>0</v>
      </c>
      <c r="F86" s="368"/>
      <c r="G86" s="439"/>
      <c r="H86" s="368"/>
      <c r="I86" s="442"/>
      <c r="J86" s="487">
        <f>K86</f>
        <v>0</v>
      </c>
      <c r="K86" s="368">
        <f>O86</f>
        <v>0</v>
      </c>
      <c r="L86" s="368"/>
      <c r="M86" s="368"/>
      <c r="N86" s="368"/>
      <c r="O86" s="442">
        <f>додаток_5!I84</f>
        <v>0</v>
      </c>
      <c r="P86" s="478">
        <f>E86+J86</f>
        <v>0</v>
      </c>
    </row>
    <row r="87" spans="1:18" hidden="1" x14ac:dyDescent="0.25">
      <c r="A87" s="536">
        <v>3718710</v>
      </c>
      <c r="B87" s="524">
        <v>8710</v>
      </c>
      <c r="C87" s="521" t="s">
        <v>55</v>
      </c>
      <c r="D87" s="548" t="s">
        <v>402</v>
      </c>
      <c r="E87" s="479">
        <f>F87</f>
        <v>0</v>
      </c>
      <c r="F87" s="443"/>
      <c r="G87" s="438"/>
      <c r="H87" s="443"/>
      <c r="I87" s="490"/>
      <c r="J87" s="354"/>
      <c r="K87" s="357"/>
      <c r="L87" s="357"/>
      <c r="M87" s="357"/>
      <c r="N87" s="357"/>
      <c r="O87" s="373"/>
      <c r="P87" s="372">
        <f>E87+J87</f>
        <v>0</v>
      </c>
    </row>
    <row r="88" spans="1:18" ht="15.75" hidden="1" thickBot="1" x14ac:dyDescent="0.3">
      <c r="A88" s="536">
        <v>3719110</v>
      </c>
      <c r="B88" s="524">
        <v>9110</v>
      </c>
      <c r="C88" s="521" t="s">
        <v>70</v>
      </c>
      <c r="D88" s="549" t="s">
        <v>403</v>
      </c>
      <c r="E88" s="381">
        <f>F88</f>
        <v>0</v>
      </c>
      <c r="F88" s="382"/>
      <c r="G88" s="382"/>
      <c r="H88" s="382"/>
      <c r="I88" s="383"/>
      <c r="J88" s="384"/>
      <c r="K88" s="385"/>
      <c r="L88" s="386"/>
      <c r="M88" s="386"/>
      <c r="N88" s="386"/>
      <c r="O88" s="387"/>
      <c r="P88" s="561">
        <f>E88+J88</f>
        <v>0</v>
      </c>
    </row>
    <row r="89" spans="1:18" ht="15.75" thickBot="1" x14ac:dyDescent="0.3">
      <c r="A89" s="388"/>
      <c r="B89" s="389"/>
      <c r="C89" s="390"/>
      <c r="D89" s="550" t="s">
        <v>131</v>
      </c>
      <c r="E89" s="391">
        <f t="shared" ref="E89:P89" si="25">E15+E47+E84</f>
        <v>33500</v>
      </c>
      <c r="F89" s="392">
        <f t="shared" si="25"/>
        <v>33500</v>
      </c>
      <c r="G89" s="84">
        <f t="shared" si="25"/>
        <v>0</v>
      </c>
      <c r="H89" s="392">
        <f t="shared" si="25"/>
        <v>0</v>
      </c>
      <c r="I89" s="393">
        <f t="shared" si="25"/>
        <v>0</v>
      </c>
      <c r="J89" s="391">
        <f t="shared" si="25"/>
        <v>0</v>
      </c>
      <c r="K89" s="392">
        <f t="shared" si="25"/>
        <v>0</v>
      </c>
      <c r="L89" s="392">
        <f t="shared" si="25"/>
        <v>0</v>
      </c>
      <c r="M89" s="392">
        <f t="shared" si="25"/>
        <v>0</v>
      </c>
      <c r="N89" s="392">
        <f t="shared" si="25"/>
        <v>0</v>
      </c>
      <c r="O89" s="394">
        <f t="shared" si="25"/>
        <v>0</v>
      </c>
      <c r="P89" s="395">
        <f t="shared" si="25"/>
        <v>33500</v>
      </c>
      <c r="Q89" s="347"/>
      <c r="R89" s="347"/>
    </row>
    <row r="90" spans="1:18" ht="9.75" customHeight="1" x14ac:dyDescent="0.25">
      <c r="B90" s="396"/>
      <c r="C90" s="396"/>
      <c r="D90" s="396"/>
      <c r="E90" s="397"/>
      <c r="F90" s="397"/>
      <c r="G90" s="397"/>
      <c r="H90" s="397"/>
      <c r="I90" s="397"/>
      <c r="J90" s="397"/>
      <c r="K90" s="397"/>
      <c r="L90" s="397"/>
      <c r="M90" s="397"/>
      <c r="N90" s="397"/>
      <c r="O90" s="397"/>
      <c r="P90" s="397"/>
    </row>
    <row r="91" spans="1:18" s="28" customFormat="1" ht="21" customHeight="1" x14ac:dyDescent="0.3">
      <c r="A91" s="201"/>
      <c r="B91" s="28" t="s">
        <v>535</v>
      </c>
      <c r="D91" s="162"/>
      <c r="H91" s="739"/>
      <c r="I91" s="794" t="s">
        <v>536</v>
      </c>
      <c r="J91" s="794"/>
      <c r="K91" s="794"/>
      <c r="L91" s="739"/>
      <c r="M91" s="739"/>
      <c r="N91" s="739"/>
      <c r="O91" s="739"/>
      <c r="P91" s="739"/>
    </row>
    <row r="92" spans="1:18" ht="12" customHeight="1" x14ac:dyDescent="0.25">
      <c r="B92" s="396"/>
      <c r="C92" s="396"/>
      <c r="D92" s="396"/>
      <c r="E92" s="398"/>
      <c r="F92" s="398"/>
      <c r="G92" s="398"/>
      <c r="H92" s="398"/>
      <c r="I92" s="398"/>
      <c r="J92" s="398"/>
      <c r="K92" s="398"/>
      <c r="L92" s="398"/>
      <c r="M92" s="398"/>
      <c r="N92" s="398"/>
      <c r="O92" s="398"/>
      <c r="P92" s="398"/>
    </row>
    <row r="93" spans="1:18" ht="16.5" hidden="1" customHeight="1" x14ac:dyDescent="0.25">
      <c r="F93" s="400"/>
      <c r="J93" s="399"/>
      <c r="L93" s="399"/>
      <c r="O93" s="397"/>
      <c r="P93" s="400">
        <f>додаток_1!D118-'додаток 2'!P89</f>
        <v>0</v>
      </c>
    </row>
    <row r="94" spans="1:18" x14ac:dyDescent="0.25">
      <c r="F94" s="400"/>
      <c r="H94" s="400"/>
    </row>
  </sheetData>
  <mergeCells count="28">
    <mergeCell ref="I91:K91"/>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 ref="C10:C13"/>
    <mergeCell ref="E11:E13"/>
    <mergeCell ref="E10:I10"/>
    <mergeCell ref="H12:H13"/>
    <mergeCell ref="D10:D13"/>
    <mergeCell ref="F11:F13"/>
    <mergeCell ref="G12:G13"/>
    <mergeCell ref="J10:O10"/>
    <mergeCell ref="N12:N13"/>
    <mergeCell ref="K11:K13"/>
    <mergeCell ref="L11:L13"/>
    <mergeCell ref="I11:I13"/>
  </mergeCells>
  <phoneticPr fontId="0" type="noConversion"/>
  <pageMargins left="0.70866141732283472" right="0.70866141732283472" top="0.74803149606299213" bottom="0.74803149606299213" header="0.31496062992125984" footer="0.31496062992125984"/>
  <pageSetup paperSize="9"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zoomScale="86" zoomScaleNormal="86" workbookViewId="0"/>
  </sheetViews>
  <sheetFormatPr defaultRowHeight="12.75" x14ac:dyDescent="0.2"/>
  <cols>
    <col min="1" max="1" width="15.7109375" style="1" customWidth="1"/>
    <col min="2" max="2" width="13.28515625" style="1" customWidth="1"/>
    <col min="3" max="3" width="71.7109375" style="1" customWidth="1"/>
    <col min="4" max="4" width="22" style="1" customWidth="1"/>
    <col min="5" max="5" width="19.28515625" style="1" customWidth="1"/>
    <col min="6" max="6" width="17.140625" style="1" hidden="1" customWidth="1"/>
    <col min="7" max="16384" width="9.140625" style="1"/>
  </cols>
  <sheetData>
    <row r="1" spans="1:5" ht="15.75" x14ac:dyDescent="0.25">
      <c r="B1" s="36"/>
      <c r="D1" s="906" t="s">
        <v>543</v>
      </c>
      <c r="E1" s="906"/>
    </row>
    <row r="2" spans="1:5" ht="31.5" customHeight="1" x14ac:dyDescent="0.25">
      <c r="B2" s="171"/>
      <c r="C2" s="344"/>
      <c r="D2" s="907" t="str">
        <f>додаток_1!D2</f>
        <v xml:space="preserve"> до   рішення Здолбунівської міської ради</v>
      </c>
      <c r="E2" s="907"/>
    </row>
    <row r="3" spans="1:5" ht="48.75" customHeight="1" x14ac:dyDescent="0.25">
      <c r="B3" s="203"/>
      <c r="C3" s="344"/>
      <c r="D3" s="907" t="str">
        <f>додаток_1!D3</f>
        <v>"Про зміни до бюджету Здолбунівської міської територіальної громади на 2025 рік"</v>
      </c>
      <c r="E3" s="907"/>
    </row>
    <row r="4" spans="1:5" ht="25.5" customHeight="1" x14ac:dyDescent="0.25">
      <c r="B4" s="171"/>
      <c r="C4" s="343"/>
      <c r="D4" s="906" t="str">
        <f>додаток_1!D4</f>
        <v>від 26 березня 2025 року № 2661</v>
      </c>
      <c r="E4" s="906"/>
    </row>
    <row r="5" spans="1:5" ht="9" customHeight="1" x14ac:dyDescent="0.25">
      <c r="D5" s="163"/>
      <c r="E5" s="163"/>
    </row>
    <row r="6" spans="1:5" ht="18.75" x14ac:dyDescent="0.3">
      <c r="A6" s="908" t="s">
        <v>363</v>
      </c>
      <c r="B6" s="908"/>
      <c r="C6" s="908"/>
      <c r="D6" s="908"/>
      <c r="E6" s="908"/>
    </row>
    <row r="7" spans="1:5" ht="18.75" x14ac:dyDescent="0.3">
      <c r="A7" s="908" t="s">
        <v>360</v>
      </c>
      <c r="B7" s="908"/>
      <c r="C7" s="908"/>
      <c r="D7" s="908"/>
      <c r="E7" s="908"/>
    </row>
    <row r="8" spans="1:5" s="38" customFormat="1" x14ac:dyDescent="0.2">
      <c r="A8" s="810">
        <v>1755900000</v>
      </c>
      <c r="B8" s="810"/>
      <c r="C8" s="174"/>
      <c r="D8" s="172"/>
      <c r="E8" s="41"/>
    </row>
    <row r="9" spans="1:5" s="38" customFormat="1" x14ac:dyDescent="0.2">
      <c r="A9" s="1" t="s">
        <v>127</v>
      </c>
      <c r="B9" s="204"/>
      <c r="C9" s="204"/>
      <c r="D9" s="39"/>
      <c r="E9" s="39"/>
    </row>
    <row r="10" spans="1:5" s="38" customFormat="1" ht="11.25" x14ac:dyDescent="0.2">
      <c r="B10" s="39"/>
      <c r="C10" s="39"/>
      <c r="D10" s="39"/>
      <c r="E10" s="39"/>
    </row>
    <row r="11" spans="1:5" s="38" customFormat="1" ht="18.75" x14ac:dyDescent="0.3">
      <c r="A11" s="29" t="s">
        <v>232</v>
      </c>
      <c r="B11" s="39"/>
      <c r="C11" s="39"/>
      <c r="D11" s="39"/>
      <c r="E11" s="39"/>
    </row>
    <row r="12" spans="1:5" ht="12.75" customHeight="1" thickBot="1" x14ac:dyDescent="0.3">
      <c r="E12" s="205" t="s">
        <v>19</v>
      </c>
    </row>
    <row r="13" spans="1:5" ht="87.75" customHeight="1" thickBot="1" x14ac:dyDescent="0.25">
      <c r="A13" s="206" t="s">
        <v>233</v>
      </c>
      <c r="B13" s="885" t="s">
        <v>234</v>
      </c>
      <c r="C13" s="909"/>
      <c r="D13" s="886"/>
      <c r="E13" s="207" t="s">
        <v>108</v>
      </c>
    </row>
    <row r="14" spans="1:5" ht="13.5" thickBot="1" x14ac:dyDescent="0.25">
      <c r="A14" s="208">
        <v>1</v>
      </c>
      <c r="B14" s="887">
        <v>2</v>
      </c>
      <c r="C14" s="910"/>
      <c r="D14" s="888"/>
      <c r="E14" s="209">
        <v>3</v>
      </c>
    </row>
    <row r="15" spans="1:5" ht="18" customHeight="1" x14ac:dyDescent="0.2">
      <c r="A15" s="911" t="s">
        <v>199</v>
      </c>
      <c r="B15" s="912"/>
      <c r="C15" s="912"/>
      <c r="D15" s="912"/>
      <c r="E15" s="913"/>
    </row>
    <row r="16" spans="1:5" ht="24" customHeight="1" x14ac:dyDescent="0.2">
      <c r="A16" s="210">
        <v>99000000000</v>
      </c>
      <c r="B16" s="876" t="s">
        <v>228</v>
      </c>
      <c r="C16" s="877"/>
      <c r="D16" s="878"/>
      <c r="E16" s="211">
        <f>E17+E18+E20+E19</f>
        <v>33500</v>
      </c>
    </row>
    <row r="17" spans="1:5" ht="41.25" hidden="1" customHeight="1" x14ac:dyDescent="0.2">
      <c r="A17" s="212">
        <f>додаток_1!B103</f>
        <v>41033900</v>
      </c>
      <c r="B17" s="879" t="str">
        <f>додаток_1!C103</f>
        <v xml:space="preserve">Освітня субвенція з державного бюджету місцевим бюджетам </v>
      </c>
      <c r="C17" s="880"/>
      <c r="D17" s="881"/>
      <c r="E17" s="213"/>
    </row>
    <row r="18" spans="1:5" ht="41.25" hidden="1" customHeight="1" x14ac:dyDescent="0.25">
      <c r="A18" s="212">
        <f>додаток_1!B104</f>
        <v>41035400</v>
      </c>
      <c r="B18" s="895" t="str">
        <f>додаток_1!C104</f>
        <v>Субвенція з державного бюджету місцевим бюджетам на надання державної підтримки особам з особливими освітніми потребами</v>
      </c>
      <c r="C18" s="904"/>
      <c r="D18" s="896"/>
      <c r="E18" s="213">
        <f>додаток_1!D104</f>
        <v>0</v>
      </c>
    </row>
    <row r="19" spans="1:5" ht="41.25" hidden="1" customHeight="1" x14ac:dyDescent="0.2">
      <c r="A19" s="212">
        <f>додаток_1!B105</f>
        <v>41036000</v>
      </c>
      <c r="B19" s="879" t="str">
        <f>додаток_1!C105</f>
        <v>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v>
      </c>
      <c r="C19" s="880"/>
      <c r="D19" s="881"/>
      <c r="E19" s="213">
        <f>додаток_1!D105</f>
        <v>0</v>
      </c>
    </row>
    <row r="20" spans="1:5" ht="41.25" customHeight="1" x14ac:dyDescent="0.2">
      <c r="A20" s="212">
        <f>додаток_1!B106</f>
        <v>41035100</v>
      </c>
      <c r="B20" s="879" t="str">
        <f>додаток_1!C106</f>
        <v xml:space="preserve">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  </v>
      </c>
      <c r="C20" s="880"/>
      <c r="D20" s="881"/>
      <c r="E20" s="213">
        <f>додаток_1!E106</f>
        <v>33500</v>
      </c>
    </row>
    <row r="21" spans="1:5" ht="41.25" hidden="1" customHeight="1" x14ac:dyDescent="0.2">
      <c r="A21" s="210">
        <v>17100000000</v>
      </c>
      <c r="B21" s="914" t="s">
        <v>202</v>
      </c>
      <c r="C21" s="914"/>
      <c r="D21" s="914"/>
      <c r="E21" s="211">
        <f>SUM(E22:E25)</f>
        <v>0</v>
      </c>
    </row>
    <row r="22" spans="1:5" ht="41.25" hidden="1" customHeight="1" x14ac:dyDescent="0.25">
      <c r="A22" s="212">
        <f>додаток_1!B111</f>
        <v>41051000</v>
      </c>
      <c r="B22" s="895" t="str">
        <f>додаток_1!C111</f>
        <v>Субвенція з місцевого бюджету на здійснення переданих видатків у сфері освіти за рахунок коштів освітньої субвенції</v>
      </c>
      <c r="C22" s="904"/>
      <c r="D22" s="896"/>
      <c r="E22" s="213"/>
    </row>
    <row r="23" spans="1:5" ht="41.25" hidden="1" customHeight="1" x14ac:dyDescent="0.2">
      <c r="A23" s="212">
        <v>41040400</v>
      </c>
      <c r="B23" s="879" t="s">
        <v>298</v>
      </c>
      <c r="C23" s="880"/>
      <c r="D23" s="881"/>
      <c r="E23" s="213"/>
    </row>
    <row r="24" spans="1:5" ht="41.25" hidden="1" customHeight="1" x14ac:dyDescent="0.2">
      <c r="A24" s="212">
        <f>додаток_1!B112</f>
        <v>41051200</v>
      </c>
      <c r="B24" s="879" t="str">
        <f>додаток_1!C112</f>
        <v>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v>
      </c>
      <c r="C24" s="880"/>
      <c r="D24" s="881"/>
      <c r="E24" s="213">
        <f>додаток_1!D112</f>
        <v>0</v>
      </c>
    </row>
    <row r="25" spans="1:5" ht="41.25" hidden="1" customHeight="1" x14ac:dyDescent="0.2">
      <c r="A25" s="212">
        <f>додаток_1!B116</f>
        <v>41051400</v>
      </c>
      <c r="B25" s="879" t="str">
        <f>додаток_1!C116</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5" s="880"/>
      <c r="D25" s="881"/>
      <c r="E25" s="213">
        <f>додаток_1!D116</f>
        <v>0</v>
      </c>
    </row>
    <row r="26" spans="1:5" s="125" customFormat="1" ht="41.25" hidden="1" customHeight="1" x14ac:dyDescent="0.25">
      <c r="A26" s="214">
        <v>17558000000</v>
      </c>
      <c r="B26" s="918" t="s">
        <v>200</v>
      </c>
      <c r="C26" s="919"/>
      <c r="D26" s="920"/>
      <c r="E26" s="215">
        <f>SUM(E27:E35)</f>
        <v>0</v>
      </c>
    </row>
    <row r="27" spans="1:5" ht="41.25" hidden="1" customHeight="1" x14ac:dyDescent="0.25">
      <c r="A27" s="212">
        <v>41053900</v>
      </c>
      <c r="B27" s="895" t="s">
        <v>261</v>
      </c>
      <c r="C27" s="904"/>
      <c r="D27" s="896"/>
      <c r="E27" s="179"/>
    </row>
    <row r="28" spans="1:5" ht="41.25" hidden="1" customHeight="1" x14ac:dyDescent="0.25">
      <c r="A28" s="212">
        <v>41053900</v>
      </c>
      <c r="B28" s="895" t="s">
        <v>260</v>
      </c>
      <c r="C28" s="904"/>
      <c r="D28" s="896"/>
      <c r="E28" s="216"/>
    </row>
    <row r="29" spans="1:5" ht="41.25" hidden="1" customHeight="1" x14ac:dyDescent="0.25">
      <c r="A29" s="212">
        <v>41053900</v>
      </c>
      <c r="B29" s="895" t="s">
        <v>425</v>
      </c>
      <c r="C29" s="904"/>
      <c r="D29" s="896"/>
      <c r="E29" s="434"/>
    </row>
    <row r="30" spans="1:5" ht="41.25" hidden="1" customHeight="1" x14ac:dyDescent="0.25">
      <c r="A30" s="212">
        <f>додаток_1!B111</f>
        <v>41051000</v>
      </c>
      <c r="B30" s="895" t="str">
        <f>додаток_1!C111</f>
        <v>Субвенція з місцевого бюджету на здійснення переданих видатків у сфері освіти за рахунок коштів освітньої субвенції</v>
      </c>
      <c r="C30" s="904"/>
      <c r="D30" s="896"/>
      <c r="E30" s="452"/>
    </row>
    <row r="31" spans="1:5" ht="41.25" hidden="1" customHeight="1" x14ac:dyDescent="0.2">
      <c r="A31" s="212">
        <v>41053900</v>
      </c>
      <c r="B31" s="879" t="s">
        <v>349</v>
      </c>
      <c r="C31" s="880"/>
      <c r="D31" s="881"/>
      <c r="E31" s="452"/>
    </row>
    <row r="32" spans="1:5" ht="41.25" hidden="1" customHeight="1" x14ac:dyDescent="0.25">
      <c r="A32" s="212">
        <v>41053900</v>
      </c>
      <c r="B32" s="895" t="s">
        <v>259</v>
      </c>
      <c r="C32" s="904"/>
      <c r="D32" s="896"/>
      <c r="E32" s="452"/>
    </row>
    <row r="33" spans="1:5" ht="41.25" hidden="1" customHeight="1" x14ac:dyDescent="0.25">
      <c r="A33" s="212">
        <v>41053900</v>
      </c>
      <c r="B33" s="921" t="s">
        <v>306</v>
      </c>
      <c r="C33" s="922"/>
      <c r="D33" s="923"/>
      <c r="E33" s="434"/>
    </row>
    <row r="34" spans="1:5" ht="41.25" hidden="1" customHeight="1" x14ac:dyDescent="0.25">
      <c r="A34" s="212">
        <v>41053900</v>
      </c>
      <c r="B34" s="895" t="s">
        <v>305</v>
      </c>
      <c r="C34" s="904"/>
      <c r="D34" s="896"/>
      <c r="E34" s="216"/>
    </row>
    <row r="35" spans="1:5" ht="41.25" hidden="1" customHeight="1" x14ac:dyDescent="0.25">
      <c r="A35" s="212">
        <v>41053900</v>
      </c>
      <c r="B35" s="895" t="s">
        <v>262</v>
      </c>
      <c r="C35" s="904"/>
      <c r="D35" s="896"/>
      <c r="E35" s="216"/>
    </row>
    <row r="36" spans="1:5" s="125" customFormat="1" ht="41.25" hidden="1" customHeight="1" x14ac:dyDescent="0.25">
      <c r="A36" s="217">
        <v>17563000000</v>
      </c>
      <c r="B36" s="915" t="s">
        <v>201</v>
      </c>
      <c r="C36" s="916"/>
      <c r="D36" s="917"/>
      <c r="E36" s="218">
        <f>E37+E38+E39</f>
        <v>0</v>
      </c>
    </row>
    <row r="37" spans="1:5" s="125" customFormat="1" ht="41.25" hidden="1" customHeight="1" x14ac:dyDescent="0.25">
      <c r="A37" s="212">
        <v>41053900</v>
      </c>
      <c r="B37" s="895" t="s">
        <v>425</v>
      </c>
      <c r="C37" s="904"/>
      <c r="D37" s="896"/>
      <c r="E37" s="452"/>
    </row>
    <row r="38" spans="1:5" ht="41.25" hidden="1" customHeight="1" x14ac:dyDescent="0.25">
      <c r="A38" s="212">
        <v>41053900</v>
      </c>
      <c r="B38" s="879" t="s">
        <v>261</v>
      </c>
      <c r="C38" s="880"/>
      <c r="D38" s="881"/>
      <c r="E38" s="181"/>
    </row>
    <row r="39" spans="1:5" ht="41.25" hidden="1" customHeight="1" x14ac:dyDescent="0.25">
      <c r="A39" s="212">
        <v>41053900</v>
      </c>
      <c r="B39" s="895" t="s">
        <v>426</v>
      </c>
      <c r="C39" s="904"/>
      <c r="D39" s="896"/>
      <c r="E39" s="179"/>
    </row>
    <row r="40" spans="1:5" ht="41.25" hidden="1" customHeight="1" x14ac:dyDescent="0.25">
      <c r="A40" s="217">
        <v>17314200000</v>
      </c>
      <c r="B40" s="905" t="s">
        <v>231</v>
      </c>
      <c r="C40" s="905"/>
      <c r="D40" s="905"/>
      <c r="E40" s="219"/>
    </row>
    <row r="41" spans="1:5" ht="18.75" customHeight="1" x14ac:dyDescent="0.2">
      <c r="A41" s="873" t="s">
        <v>230</v>
      </c>
      <c r="B41" s="874"/>
      <c r="C41" s="874"/>
      <c r="D41" s="874"/>
      <c r="E41" s="875"/>
    </row>
    <row r="42" spans="1:5" s="679" customFormat="1" ht="41.25" hidden="1" customHeight="1" x14ac:dyDescent="0.2">
      <c r="A42" s="210">
        <v>99000000000</v>
      </c>
      <c r="B42" s="876" t="s">
        <v>228</v>
      </c>
      <c r="C42" s="877"/>
      <c r="D42" s="878"/>
      <c r="E42" s="221">
        <f>E43</f>
        <v>0</v>
      </c>
    </row>
    <row r="43" spans="1:5" s="679" customFormat="1" ht="41.25" hidden="1" customHeight="1" x14ac:dyDescent="0.2">
      <c r="A43" s="212">
        <f>додаток_1!B103</f>
        <v>41033900</v>
      </c>
      <c r="B43" s="879" t="str">
        <f>додаток_1!C103</f>
        <v xml:space="preserve">Освітня субвенція з державного бюджету місцевим бюджетам </v>
      </c>
      <c r="C43" s="880"/>
      <c r="D43" s="881"/>
      <c r="E43" s="222"/>
    </row>
    <row r="44" spans="1:5" ht="15.75" hidden="1" x14ac:dyDescent="0.25">
      <c r="A44" s="217">
        <v>17100000000</v>
      </c>
      <c r="B44" s="905" t="s">
        <v>202</v>
      </c>
      <c r="C44" s="905"/>
      <c r="D44" s="905"/>
      <c r="E44" s="221">
        <f>E45+E46</f>
        <v>0</v>
      </c>
    </row>
    <row r="45" spans="1:5" ht="48.75" hidden="1" customHeight="1" x14ac:dyDescent="0.2">
      <c r="A45" s="220">
        <v>41051100</v>
      </c>
      <c r="B45" s="879" t="s">
        <v>350</v>
      </c>
      <c r="C45" s="880"/>
      <c r="D45" s="881"/>
      <c r="E45" s="222">
        <f>додаток_1!D115</f>
        <v>0</v>
      </c>
    </row>
    <row r="46" spans="1:5" ht="45.75" hidden="1" customHeight="1" x14ac:dyDescent="0.2">
      <c r="A46" s="220">
        <v>41053900</v>
      </c>
      <c r="B46" s="879" t="s">
        <v>273</v>
      </c>
      <c r="C46" s="880"/>
      <c r="D46" s="881"/>
      <c r="E46" s="222"/>
    </row>
    <row r="47" spans="1:5" ht="15.75" x14ac:dyDescent="0.25">
      <c r="A47" s="217" t="s">
        <v>120</v>
      </c>
      <c r="B47" s="915" t="s">
        <v>235</v>
      </c>
      <c r="C47" s="916"/>
      <c r="D47" s="917"/>
      <c r="E47" s="218">
        <f>E48+E49+E42</f>
        <v>33500</v>
      </c>
    </row>
    <row r="48" spans="1:5" ht="15.75" x14ac:dyDescent="0.25">
      <c r="A48" s="223" t="s">
        <v>120</v>
      </c>
      <c r="B48" s="895" t="s">
        <v>203</v>
      </c>
      <c r="C48" s="904"/>
      <c r="D48" s="896"/>
      <c r="E48" s="224">
        <f>E16+E21+E26+E36</f>
        <v>33500</v>
      </c>
    </row>
    <row r="49" spans="1:6" s="125" customFormat="1" ht="16.5" thickBot="1" x14ac:dyDescent="0.3">
      <c r="A49" s="225" t="s">
        <v>120</v>
      </c>
      <c r="B49" s="867" t="s">
        <v>236</v>
      </c>
      <c r="C49" s="868"/>
      <c r="D49" s="869"/>
      <c r="E49" s="226">
        <f>E44+E42</f>
        <v>0</v>
      </c>
      <c r="F49" s="200">
        <f>E47-додаток_1!D99</f>
        <v>0</v>
      </c>
    </row>
    <row r="51" spans="1:6" ht="18.75" x14ac:dyDescent="0.3">
      <c r="A51" s="29" t="s">
        <v>237</v>
      </c>
      <c r="B51" s="39"/>
      <c r="C51" s="39"/>
      <c r="D51" s="39"/>
      <c r="E51" s="39"/>
    </row>
    <row r="52" spans="1:6" ht="16.5" thickBot="1" x14ac:dyDescent="0.3">
      <c r="E52" s="205" t="s">
        <v>19</v>
      </c>
    </row>
    <row r="53" spans="1:6" ht="137.25" customHeight="1" thickBot="1" x14ac:dyDescent="0.25">
      <c r="A53" s="227" t="s">
        <v>238</v>
      </c>
      <c r="B53" s="228" t="s">
        <v>245</v>
      </c>
      <c r="C53" s="885" t="s">
        <v>239</v>
      </c>
      <c r="D53" s="886"/>
      <c r="E53" s="229" t="s">
        <v>108</v>
      </c>
    </row>
    <row r="54" spans="1:6" ht="13.5" thickBot="1" x14ac:dyDescent="0.25">
      <c r="A54" s="208">
        <v>1</v>
      </c>
      <c r="B54" s="48">
        <v>2</v>
      </c>
      <c r="C54" s="887">
        <v>3</v>
      </c>
      <c r="D54" s="888"/>
      <c r="E54" s="209">
        <v>4</v>
      </c>
    </row>
    <row r="55" spans="1:6" ht="15.75" x14ac:dyDescent="0.2">
      <c r="A55" s="870" t="s">
        <v>240</v>
      </c>
      <c r="B55" s="871"/>
      <c r="C55" s="871"/>
      <c r="D55" s="871"/>
      <c r="E55" s="872"/>
    </row>
    <row r="56" spans="1:6" ht="15" hidden="1" customHeight="1" x14ac:dyDescent="0.2">
      <c r="A56" s="230" t="s">
        <v>222</v>
      </c>
      <c r="B56" s="231">
        <v>9770</v>
      </c>
      <c r="C56" s="893" t="s">
        <v>244</v>
      </c>
      <c r="D56" s="894"/>
      <c r="E56" s="244">
        <f>E57+E62</f>
        <v>0</v>
      </c>
      <c r="F56" s="52"/>
    </row>
    <row r="57" spans="1:6" ht="15.75" hidden="1" customHeight="1" x14ac:dyDescent="0.25">
      <c r="A57" s="232">
        <v>17100000000</v>
      </c>
      <c r="B57" s="231"/>
      <c r="C57" s="889" t="s">
        <v>202</v>
      </c>
      <c r="D57" s="890"/>
      <c r="E57" s="244">
        <f>E58+E59+E61+E60</f>
        <v>0</v>
      </c>
    </row>
    <row r="58" spans="1:6" ht="80.25" hidden="1" customHeight="1" x14ac:dyDescent="0.2">
      <c r="A58" s="233"/>
      <c r="B58" s="231"/>
      <c r="C58" s="865" t="s">
        <v>480</v>
      </c>
      <c r="D58" s="866"/>
      <c r="E58" s="320"/>
    </row>
    <row r="59" spans="1:6" ht="69.75" hidden="1" customHeight="1" x14ac:dyDescent="0.2">
      <c r="A59" s="233"/>
      <c r="B59" s="231"/>
      <c r="C59" s="879" t="s">
        <v>329</v>
      </c>
      <c r="D59" s="881"/>
      <c r="E59" s="320"/>
    </row>
    <row r="60" spans="1:6" s="679" customFormat="1" ht="34.5" hidden="1" customHeight="1" x14ac:dyDescent="0.2">
      <c r="A60" s="681"/>
      <c r="B60" s="680"/>
      <c r="C60" s="879" t="s">
        <v>518</v>
      </c>
      <c r="D60" s="881"/>
      <c r="E60" s="683"/>
    </row>
    <row r="61" spans="1:6" s="679" customFormat="1" ht="34.5" hidden="1" customHeight="1" x14ac:dyDescent="0.2">
      <c r="A61" s="681"/>
      <c r="B61" s="680"/>
      <c r="C61" s="879" t="s">
        <v>519</v>
      </c>
      <c r="D61" s="881"/>
      <c r="E61" s="683"/>
    </row>
    <row r="62" spans="1:6" ht="15" hidden="1" customHeight="1" x14ac:dyDescent="0.25">
      <c r="A62" s="232">
        <v>17314200000</v>
      </c>
      <c r="B62" s="236"/>
      <c r="C62" s="889" t="s">
        <v>231</v>
      </c>
      <c r="D62" s="890"/>
      <c r="E62" s="244">
        <f>E63+E64</f>
        <v>0</v>
      </c>
    </row>
    <row r="63" spans="1:6" ht="47.25" hidden="1" customHeight="1" x14ac:dyDescent="0.25">
      <c r="A63" s="237"/>
      <c r="B63" s="238"/>
      <c r="C63" s="891" t="s">
        <v>330</v>
      </c>
      <c r="D63" s="892"/>
      <c r="E63" s="245"/>
    </row>
    <row r="64" spans="1:6" ht="63.75" hidden="1" customHeight="1" x14ac:dyDescent="0.25">
      <c r="A64" s="237"/>
      <c r="B64" s="238"/>
      <c r="C64" s="891" t="s">
        <v>304</v>
      </c>
      <c r="D64" s="892"/>
      <c r="E64" s="234"/>
    </row>
    <row r="65" spans="1:5" s="125" customFormat="1" ht="37.5" hidden="1" customHeight="1" x14ac:dyDescent="0.25">
      <c r="A65" s="230" t="s">
        <v>224</v>
      </c>
      <c r="B65" s="239">
        <v>9800</v>
      </c>
      <c r="C65" s="889" t="str">
        <f>'додаток 2'!D46</f>
        <v>Субвенція з місцевого бюджету державному бюджету на виконання програм соціально-економічного розвитку регіонів</v>
      </c>
      <c r="D65" s="890"/>
      <c r="E65" s="316">
        <f>E75+E72+E74+E73+E66+E67+E68+E69+E70+E71</f>
        <v>0</v>
      </c>
    </row>
    <row r="66" spans="1:5" s="125" customFormat="1" ht="33.75" hidden="1" customHeight="1" x14ac:dyDescent="0.25">
      <c r="A66" s="230" t="s">
        <v>257</v>
      </c>
      <c r="B66" s="447"/>
      <c r="C66" s="895" t="s">
        <v>497</v>
      </c>
      <c r="D66" s="896"/>
      <c r="E66" s="319"/>
    </row>
    <row r="67" spans="1:5" s="125" customFormat="1" ht="33.75" hidden="1" customHeight="1" x14ac:dyDescent="0.25">
      <c r="A67" s="230" t="s">
        <v>257</v>
      </c>
      <c r="B67" s="678"/>
      <c r="C67" s="895" t="s">
        <v>499</v>
      </c>
      <c r="D67" s="896"/>
      <c r="E67" s="319"/>
    </row>
    <row r="68" spans="1:5" s="125" customFormat="1" ht="33.75" hidden="1" customHeight="1" x14ac:dyDescent="0.25">
      <c r="A68" s="230" t="s">
        <v>257</v>
      </c>
      <c r="B68" s="678"/>
      <c r="C68" s="895" t="s">
        <v>500</v>
      </c>
      <c r="D68" s="896"/>
      <c r="E68" s="319"/>
    </row>
    <row r="69" spans="1:5" s="125" customFormat="1" ht="60.75" hidden="1" customHeight="1" x14ac:dyDescent="0.25">
      <c r="A69" s="230" t="s">
        <v>257</v>
      </c>
      <c r="B69" s="678"/>
      <c r="C69" s="895" t="s">
        <v>522</v>
      </c>
      <c r="D69" s="896"/>
      <c r="E69" s="319"/>
    </row>
    <row r="70" spans="1:5" s="125" customFormat="1" ht="33.75" hidden="1" customHeight="1" x14ac:dyDescent="0.25">
      <c r="A70" s="230" t="s">
        <v>257</v>
      </c>
      <c r="B70" s="678"/>
      <c r="C70" s="895" t="s">
        <v>501</v>
      </c>
      <c r="D70" s="896"/>
      <c r="E70" s="319"/>
    </row>
    <row r="71" spans="1:5" s="125" customFormat="1" ht="46.5" hidden="1" customHeight="1" x14ac:dyDescent="0.25">
      <c r="A71" s="230" t="s">
        <v>257</v>
      </c>
      <c r="B71" s="678"/>
      <c r="C71" s="895" t="s">
        <v>502</v>
      </c>
      <c r="D71" s="896"/>
      <c r="E71" s="319"/>
    </row>
    <row r="72" spans="1:5" s="125" customFormat="1" ht="82.5" hidden="1" customHeight="1" x14ac:dyDescent="0.2">
      <c r="A72" s="230" t="s">
        <v>257</v>
      </c>
      <c r="B72" s="240"/>
      <c r="C72" s="865" t="s">
        <v>523</v>
      </c>
      <c r="D72" s="866"/>
      <c r="E72" s="319"/>
    </row>
    <row r="73" spans="1:5" s="125" customFormat="1" ht="36.75" hidden="1" customHeight="1" x14ac:dyDescent="0.25">
      <c r="A73" s="230" t="s">
        <v>257</v>
      </c>
      <c r="B73" s="240"/>
      <c r="C73" s="895" t="s">
        <v>498</v>
      </c>
      <c r="D73" s="896"/>
      <c r="E73" s="319"/>
    </row>
    <row r="74" spans="1:5" s="125" customFormat="1" ht="37.5" hidden="1" customHeight="1" x14ac:dyDescent="0.25">
      <c r="A74" s="230" t="s">
        <v>257</v>
      </c>
      <c r="B74" s="241"/>
      <c r="C74" s="895" t="s">
        <v>315</v>
      </c>
      <c r="D74" s="896"/>
      <c r="E74" s="315"/>
    </row>
    <row r="75" spans="1:5" ht="24.75" hidden="1" customHeight="1" x14ac:dyDescent="0.25">
      <c r="A75" s="230" t="s">
        <v>257</v>
      </c>
      <c r="B75" s="242"/>
      <c r="C75" s="891" t="s">
        <v>335</v>
      </c>
      <c r="D75" s="892"/>
      <c r="E75" s="315"/>
    </row>
    <row r="76" spans="1:5" ht="15.75" x14ac:dyDescent="0.2">
      <c r="A76" s="900" t="s">
        <v>241</v>
      </c>
      <c r="B76" s="901"/>
      <c r="C76" s="901"/>
      <c r="D76" s="901"/>
      <c r="E76" s="902"/>
    </row>
    <row r="77" spans="1:5" ht="27.75" hidden="1" customHeight="1" x14ac:dyDescent="0.2">
      <c r="A77" s="230" t="s">
        <v>222</v>
      </c>
      <c r="B77" s="680">
        <v>9770</v>
      </c>
      <c r="C77" s="893" t="s">
        <v>244</v>
      </c>
      <c r="D77" s="894"/>
      <c r="E77" s="682">
        <f>E78</f>
        <v>0</v>
      </c>
    </row>
    <row r="78" spans="1:5" ht="15.75" hidden="1" x14ac:dyDescent="0.25">
      <c r="A78" s="232">
        <v>17100000000</v>
      </c>
      <c r="B78" s="231"/>
      <c r="C78" s="889" t="s">
        <v>202</v>
      </c>
      <c r="D78" s="890"/>
      <c r="E78" s="682">
        <f>E79+E83</f>
        <v>0</v>
      </c>
    </row>
    <row r="79" spans="1:5" ht="33" hidden="1" customHeight="1" x14ac:dyDescent="0.25">
      <c r="A79" s="232"/>
      <c r="B79" s="231"/>
      <c r="C79" s="865" t="s">
        <v>481</v>
      </c>
      <c r="D79" s="866"/>
      <c r="E79" s="683"/>
    </row>
    <row r="80" spans="1:5" ht="30" hidden="1" customHeight="1" x14ac:dyDescent="0.2">
      <c r="A80" s="230" t="s">
        <v>126</v>
      </c>
      <c r="B80" s="231">
        <v>9740</v>
      </c>
      <c r="C80" s="897" t="s">
        <v>106</v>
      </c>
      <c r="D80" s="898"/>
      <c r="E80" s="244"/>
    </row>
    <row r="81" spans="1:5" ht="24" hidden="1" customHeight="1" x14ac:dyDescent="0.25">
      <c r="A81" s="232">
        <v>17100000000</v>
      </c>
      <c r="B81" s="231"/>
      <c r="C81" s="889" t="s">
        <v>202</v>
      </c>
      <c r="D81" s="890"/>
      <c r="E81" s="244"/>
    </row>
    <row r="82" spans="1:5" ht="66" hidden="1" customHeight="1" x14ac:dyDescent="0.25">
      <c r="A82" s="232"/>
      <c r="B82" s="231"/>
      <c r="C82" s="865" t="s">
        <v>285</v>
      </c>
      <c r="D82" s="866"/>
      <c r="E82" s="245"/>
    </row>
    <row r="83" spans="1:5" ht="67.5" hidden="1" customHeight="1" x14ac:dyDescent="0.2">
      <c r="A83" s="688"/>
      <c r="B83" s="689"/>
      <c r="C83" s="865" t="s">
        <v>526</v>
      </c>
      <c r="D83" s="866"/>
      <c r="E83" s="320"/>
    </row>
    <row r="84" spans="1:5" ht="31.5" hidden="1" customHeight="1" x14ac:dyDescent="0.25">
      <c r="A84" s="243"/>
      <c r="B84" s="238"/>
      <c r="C84" s="891"/>
      <c r="D84" s="892"/>
      <c r="E84" s="235"/>
    </row>
    <row r="85" spans="1:5" ht="62.25" hidden="1" customHeight="1" x14ac:dyDescent="0.25">
      <c r="A85" s="243"/>
      <c r="B85" s="238"/>
      <c r="C85" s="891"/>
      <c r="D85" s="892"/>
      <c r="E85" s="235"/>
    </row>
    <row r="86" spans="1:5" s="125" customFormat="1" ht="15.75" hidden="1" x14ac:dyDescent="0.25">
      <c r="A86" s="233">
        <v>17314200000</v>
      </c>
      <c r="B86" s="231"/>
      <c r="C86" s="889" t="s">
        <v>231</v>
      </c>
      <c r="D86" s="890"/>
      <c r="E86" s="246"/>
    </row>
    <row r="87" spans="1:5" ht="15.75" hidden="1" x14ac:dyDescent="0.25">
      <c r="A87" s="243"/>
      <c r="B87" s="238"/>
      <c r="C87" s="891"/>
      <c r="D87" s="892"/>
      <c r="E87" s="235"/>
    </row>
    <row r="88" spans="1:5" ht="39.75" hidden="1" customHeight="1" x14ac:dyDescent="0.25">
      <c r="A88" s="230" t="s">
        <v>224</v>
      </c>
      <c r="B88" s="239">
        <v>9800</v>
      </c>
      <c r="C88" s="889" t="str">
        <f>C65</f>
        <v>Субвенція з місцевого бюджету державному бюджету на виконання програм соціально-економічного розвитку регіонів</v>
      </c>
      <c r="D88" s="890"/>
      <c r="E88" s="318">
        <f>SUM(E90:E96)</f>
        <v>0</v>
      </c>
    </row>
    <row r="89" spans="1:5" ht="36.75" hidden="1" customHeight="1" x14ac:dyDescent="0.25">
      <c r="A89" s="230" t="s">
        <v>257</v>
      </c>
      <c r="B89" s="240"/>
      <c r="C89" s="891" t="s">
        <v>332</v>
      </c>
      <c r="D89" s="892"/>
      <c r="E89" s="315"/>
    </row>
    <row r="90" spans="1:5" ht="49.5" hidden="1" customHeight="1" x14ac:dyDescent="0.25">
      <c r="A90" s="230" t="s">
        <v>257</v>
      </c>
      <c r="B90" s="240"/>
      <c r="C90" s="865" t="s">
        <v>313</v>
      </c>
      <c r="D90" s="866"/>
      <c r="E90" s="315"/>
    </row>
    <row r="91" spans="1:5" ht="39" hidden="1" customHeight="1" x14ac:dyDescent="0.25">
      <c r="A91" s="230" t="s">
        <v>257</v>
      </c>
      <c r="B91" s="247"/>
      <c r="C91" s="895" t="s">
        <v>314</v>
      </c>
      <c r="D91" s="896"/>
      <c r="E91" s="315"/>
    </row>
    <row r="92" spans="1:5" ht="32.25" hidden="1" customHeight="1" x14ac:dyDescent="0.25">
      <c r="A92" s="230" t="s">
        <v>257</v>
      </c>
      <c r="B92" s="247"/>
      <c r="C92" s="895" t="s">
        <v>504</v>
      </c>
      <c r="D92" s="896"/>
      <c r="E92" s="224"/>
    </row>
    <row r="93" spans="1:5" s="679" customFormat="1" ht="25.5" hidden="1" customHeight="1" x14ac:dyDescent="0.25">
      <c r="A93" s="230" t="s">
        <v>503</v>
      </c>
      <c r="B93" s="677"/>
      <c r="C93" s="895" t="s">
        <v>505</v>
      </c>
      <c r="D93" s="896"/>
      <c r="E93" s="224"/>
    </row>
    <row r="94" spans="1:5" ht="35.25" hidden="1" customHeight="1" x14ac:dyDescent="0.25">
      <c r="A94" s="230" t="s">
        <v>257</v>
      </c>
      <c r="B94" s="247"/>
      <c r="C94" s="895"/>
      <c r="D94" s="896"/>
      <c r="E94" s="315"/>
    </row>
    <row r="95" spans="1:5" ht="33.75" hidden="1" customHeight="1" x14ac:dyDescent="0.25">
      <c r="A95" s="230" t="s">
        <v>257</v>
      </c>
      <c r="B95" s="247"/>
      <c r="C95" s="895" t="s">
        <v>506</v>
      </c>
      <c r="D95" s="896"/>
      <c r="E95" s="315"/>
    </row>
    <row r="96" spans="1:5" s="679" customFormat="1" ht="33.75" hidden="1" customHeight="1" x14ac:dyDescent="0.25">
      <c r="A96" s="230" t="s">
        <v>257</v>
      </c>
      <c r="B96" s="677"/>
      <c r="C96" s="895" t="s">
        <v>507</v>
      </c>
      <c r="D96" s="896"/>
      <c r="E96" s="315"/>
    </row>
    <row r="97" spans="1:7" ht="15.75" x14ac:dyDescent="0.25">
      <c r="A97" s="232" t="s">
        <v>120</v>
      </c>
      <c r="B97" s="889" t="s">
        <v>235</v>
      </c>
      <c r="C97" s="899"/>
      <c r="D97" s="890"/>
      <c r="E97" s="318">
        <f>E98+E99</f>
        <v>0</v>
      </c>
    </row>
    <row r="98" spans="1:7" ht="15.75" x14ac:dyDescent="0.25">
      <c r="A98" s="248" t="s">
        <v>120</v>
      </c>
      <c r="B98" s="891" t="s">
        <v>203</v>
      </c>
      <c r="C98" s="903"/>
      <c r="D98" s="892"/>
      <c r="E98" s="315">
        <f>E56+E65</f>
        <v>0</v>
      </c>
    </row>
    <row r="99" spans="1:7" ht="16.5" thickBot="1" x14ac:dyDescent="0.3">
      <c r="A99" s="249" t="s">
        <v>120</v>
      </c>
      <c r="B99" s="882" t="s">
        <v>236</v>
      </c>
      <c r="C99" s="883"/>
      <c r="D99" s="884"/>
      <c r="E99" s="317">
        <f>E77+E88</f>
        <v>0</v>
      </c>
    </row>
    <row r="105" spans="1:7" s="28" customFormat="1" ht="18.75" x14ac:dyDescent="0.3">
      <c r="B105" s="28" t="s">
        <v>535</v>
      </c>
      <c r="D105" s="794" t="s">
        <v>536</v>
      </c>
      <c r="E105" s="794"/>
      <c r="F105" s="794"/>
      <c r="G105" s="794"/>
    </row>
    <row r="106" spans="1:7" ht="18.75" x14ac:dyDescent="0.3">
      <c r="A106" s="28"/>
      <c r="D106" s="28"/>
    </row>
  </sheetData>
  <mergeCells count="92">
    <mergeCell ref="C90:D90"/>
    <mergeCell ref="C78:D78"/>
    <mergeCell ref="C85:D85"/>
    <mergeCell ref="C86:D86"/>
    <mergeCell ref="B26:D26"/>
    <mergeCell ref="B31:D31"/>
    <mergeCell ref="B35:D35"/>
    <mergeCell ref="B32:D32"/>
    <mergeCell ref="B33:D33"/>
    <mergeCell ref="C59:D59"/>
    <mergeCell ref="C57:D57"/>
    <mergeCell ref="B44:D44"/>
    <mergeCell ref="B48:D48"/>
    <mergeCell ref="B47:D47"/>
    <mergeCell ref="B45:D45"/>
    <mergeCell ref="C88:D88"/>
    <mergeCell ref="D105:G105"/>
    <mergeCell ref="C60:D60"/>
    <mergeCell ref="C83:D83"/>
    <mergeCell ref="C89:D89"/>
    <mergeCell ref="B27:D27"/>
    <mergeCell ref="C96:D96"/>
    <mergeCell ref="C68:D68"/>
    <mergeCell ref="C69:D69"/>
    <mergeCell ref="C70:D70"/>
    <mergeCell ref="C71:D71"/>
    <mergeCell ref="C93:D93"/>
    <mergeCell ref="C92:D92"/>
    <mergeCell ref="B36:D36"/>
    <mergeCell ref="B34:D34"/>
    <mergeCell ref="B29:D29"/>
    <mergeCell ref="B30:D30"/>
    <mergeCell ref="C82:D82"/>
    <mergeCell ref="D1:E1"/>
    <mergeCell ref="D3:E3"/>
    <mergeCell ref="D4:E4"/>
    <mergeCell ref="A6:E6"/>
    <mergeCell ref="B13:D13"/>
    <mergeCell ref="A7:E7"/>
    <mergeCell ref="A8:B8"/>
    <mergeCell ref="D2:E2"/>
    <mergeCell ref="B14:D14"/>
    <mergeCell ref="B20:D20"/>
    <mergeCell ref="A15:E15"/>
    <mergeCell ref="B21:D21"/>
    <mergeCell ref="B28:D28"/>
    <mergeCell ref="B24:D24"/>
    <mergeCell ref="B16:D16"/>
    <mergeCell ref="B17:D17"/>
    <mergeCell ref="B19:D19"/>
    <mergeCell ref="B25:D25"/>
    <mergeCell ref="B18:D18"/>
    <mergeCell ref="B22:D22"/>
    <mergeCell ref="B23:D23"/>
    <mergeCell ref="B98:D98"/>
    <mergeCell ref="B37:D37"/>
    <mergeCell ref="B46:D46"/>
    <mergeCell ref="C79:D79"/>
    <mergeCell ref="C77:D77"/>
    <mergeCell ref="C61:D61"/>
    <mergeCell ref="C66:D66"/>
    <mergeCell ref="C63:D63"/>
    <mergeCell ref="C64:D64"/>
    <mergeCell ref="C72:D72"/>
    <mergeCell ref="C73:D73"/>
    <mergeCell ref="C67:D67"/>
    <mergeCell ref="B40:D40"/>
    <mergeCell ref="B38:D38"/>
    <mergeCell ref="B39:D39"/>
    <mergeCell ref="C81:D81"/>
    <mergeCell ref="B99:D99"/>
    <mergeCell ref="C53:D53"/>
    <mergeCell ref="C54:D54"/>
    <mergeCell ref="C65:D65"/>
    <mergeCell ref="C75:D75"/>
    <mergeCell ref="C56:D56"/>
    <mergeCell ref="C74:D74"/>
    <mergeCell ref="C80:D80"/>
    <mergeCell ref="B97:D97"/>
    <mergeCell ref="C62:D62"/>
    <mergeCell ref="C87:D87"/>
    <mergeCell ref="C84:D84"/>
    <mergeCell ref="C94:D94"/>
    <mergeCell ref="C95:D95"/>
    <mergeCell ref="A76:E76"/>
    <mergeCell ref="C91:D91"/>
    <mergeCell ref="C58:D58"/>
    <mergeCell ref="B49:D49"/>
    <mergeCell ref="A55:E55"/>
    <mergeCell ref="A41:E41"/>
    <mergeCell ref="B42:D42"/>
    <mergeCell ref="B43:D43"/>
  </mergeCells>
  <pageMargins left="1.0236220472440944" right="0.27559055118110237" top="0.3149606299212598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workbookViewId="0">
      <selection activeCell="I66" sqref="I66"/>
    </sheetView>
  </sheetViews>
  <sheetFormatPr defaultRowHeight="12.75" x14ac:dyDescent="0.2"/>
  <cols>
    <col min="1" max="1" width="10.85546875" style="1" customWidth="1"/>
    <col min="2" max="2" width="10.7109375" style="1" customWidth="1"/>
    <col min="3" max="3" width="11.85546875" style="1" customWidth="1"/>
    <col min="4" max="4" width="40.7109375" style="1" customWidth="1"/>
    <col min="5" max="5" width="47.28515625" style="1" customWidth="1"/>
    <col min="6" max="6" width="10.42578125" style="1" customWidth="1"/>
    <col min="7" max="7" width="9.42578125" style="1" customWidth="1"/>
    <col min="8" max="8" width="11.140625" style="1" customWidth="1"/>
    <col min="9" max="9" width="15" style="35" customWidth="1"/>
    <col min="10" max="10" width="13.5703125" style="1" customWidth="1"/>
    <col min="11" max="16384" width="9.140625" style="1"/>
  </cols>
  <sheetData>
    <row r="1" spans="1:10" x14ac:dyDescent="0.2">
      <c r="F1" s="795" t="s">
        <v>317</v>
      </c>
      <c r="G1" s="795"/>
      <c r="H1" s="795"/>
      <c r="I1" s="795"/>
      <c r="J1" s="795"/>
    </row>
    <row r="2" spans="1:10" x14ac:dyDescent="0.2">
      <c r="F2" s="795" t="str">
        <f>додаток_1!D2</f>
        <v xml:space="preserve"> до   рішення Здолбунівської міської ради</v>
      </c>
      <c r="G2" s="795"/>
      <c r="H2" s="795"/>
      <c r="I2" s="795"/>
      <c r="J2" s="795"/>
    </row>
    <row r="3" spans="1:10" ht="24" customHeight="1" x14ac:dyDescent="0.2">
      <c r="F3" s="797" t="str">
        <f>додаток_1!D3</f>
        <v>"Про зміни до бюджету Здолбунівської міської територіальної громади на 2025 рік"</v>
      </c>
      <c r="G3" s="797"/>
      <c r="H3" s="797"/>
      <c r="I3" s="797"/>
      <c r="J3" s="797"/>
    </row>
    <row r="4" spans="1:10" x14ac:dyDescent="0.2">
      <c r="F4" s="795" t="str">
        <f>додаток_1!D4</f>
        <v>від 26 березня 2025 року № 2661</v>
      </c>
      <c r="G4" s="795"/>
      <c r="H4" s="795"/>
      <c r="I4" s="795"/>
      <c r="J4" s="795"/>
    </row>
    <row r="6" spans="1:10" ht="15.75" x14ac:dyDescent="0.25">
      <c r="C6" s="796"/>
      <c r="D6" s="796"/>
      <c r="E6" s="796"/>
      <c r="F6" s="796"/>
      <c r="G6" s="796"/>
      <c r="H6" s="796"/>
      <c r="I6" s="796"/>
      <c r="J6" s="796"/>
    </row>
    <row r="7" spans="1:10" ht="15.75" x14ac:dyDescent="0.25">
      <c r="C7" s="796" t="s">
        <v>364</v>
      </c>
      <c r="D7" s="796"/>
      <c r="E7" s="796"/>
      <c r="F7" s="796"/>
      <c r="G7" s="796"/>
      <c r="H7" s="796"/>
      <c r="I7" s="796"/>
      <c r="J7" s="796"/>
    </row>
    <row r="8" spans="1:10" ht="15.75" x14ac:dyDescent="0.25">
      <c r="C8" s="796" t="s">
        <v>365</v>
      </c>
      <c r="D8" s="796"/>
      <c r="E8" s="796"/>
      <c r="F8" s="796"/>
      <c r="G8" s="796"/>
      <c r="H8" s="796"/>
      <c r="I8" s="796"/>
      <c r="J8" s="796"/>
    </row>
    <row r="9" spans="1:10" s="38" customFormat="1" ht="11.25" x14ac:dyDescent="0.2">
      <c r="A9" s="926">
        <v>1755900000</v>
      </c>
      <c r="B9" s="926"/>
      <c r="C9" s="41"/>
      <c r="D9" s="41"/>
      <c r="E9" s="41"/>
      <c r="F9" s="41"/>
      <c r="G9" s="41"/>
      <c r="H9" s="41"/>
      <c r="I9" s="42"/>
      <c r="J9" s="41"/>
    </row>
    <row r="10" spans="1:10" s="38" customFormat="1" ht="11.25" x14ac:dyDescent="0.2">
      <c r="A10" s="38" t="s">
        <v>133</v>
      </c>
      <c r="C10" s="41"/>
      <c r="D10" s="41"/>
      <c r="E10" s="41"/>
      <c r="F10" s="41"/>
      <c r="G10" s="41"/>
      <c r="H10" s="41"/>
      <c r="I10" s="250"/>
      <c r="J10" s="41"/>
    </row>
    <row r="11" spans="1:10" ht="13.5" thickBot="1" x14ac:dyDescent="0.25"/>
    <row r="12" spans="1:10" ht="96.75" customHeight="1" thickBot="1" x14ac:dyDescent="0.25">
      <c r="A12" s="251" t="s">
        <v>134</v>
      </c>
      <c r="B12" s="252" t="s">
        <v>129</v>
      </c>
      <c r="C12" s="252" t="s">
        <v>118</v>
      </c>
      <c r="D12" s="253" t="s">
        <v>130</v>
      </c>
      <c r="E12" s="252" t="s">
        <v>263</v>
      </c>
      <c r="F12" s="252" t="s">
        <v>264</v>
      </c>
      <c r="G12" s="252" t="s">
        <v>265</v>
      </c>
      <c r="H12" s="252" t="s">
        <v>266</v>
      </c>
      <c r="I12" s="254" t="s">
        <v>384</v>
      </c>
      <c r="J12" s="255" t="s">
        <v>385</v>
      </c>
    </row>
    <row r="13" spans="1:10" ht="13.5" thickBot="1" x14ac:dyDescent="0.25">
      <c r="A13" s="251">
        <v>1</v>
      </c>
      <c r="B13" s="252">
        <v>2</v>
      </c>
      <c r="C13" s="252">
        <v>3</v>
      </c>
      <c r="D13" s="253">
        <v>4</v>
      </c>
      <c r="E13" s="252">
        <v>5</v>
      </c>
      <c r="F13" s="252">
        <v>6</v>
      </c>
      <c r="G13" s="252">
        <v>7</v>
      </c>
      <c r="H13" s="252">
        <v>8</v>
      </c>
      <c r="I13" s="254">
        <v>9</v>
      </c>
      <c r="J13" s="255">
        <v>10</v>
      </c>
    </row>
    <row r="14" spans="1:10" ht="15" thickBot="1" x14ac:dyDescent="0.25">
      <c r="A14" s="665" t="s">
        <v>153</v>
      </c>
      <c r="B14" s="81"/>
      <c r="C14" s="81"/>
      <c r="D14" s="638" t="s">
        <v>45</v>
      </c>
      <c r="E14" s="252"/>
      <c r="F14" s="252"/>
      <c r="G14" s="252"/>
      <c r="H14" s="252"/>
      <c r="I14" s="666">
        <f>I15</f>
        <v>0</v>
      </c>
      <c r="J14" s="255"/>
    </row>
    <row r="15" spans="1:10" ht="16.5" thickBot="1" x14ac:dyDescent="0.3">
      <c r="A15" s="665" t="s">
        <v>154</v>
      </c>
      <c r="B15" s="81"/>
      <c r="C15" s="81"/>
      <c r="D15" s="638" t="s">
        <v>45</v>
      </c>
      <c r="E15" s="673"/>
      <c r="F15" s="673"/>
      <c r="G15" s="673"/>
      <c r="H15" s="673"/>
      <c r="I15" s="674">
        <f>I16+I17+I52+I53</f>
        <v>0</v>
      </c>
      <c r="J15" s="675"/>
    </row>
    <row r="16" spans="1:10" ht="77.25" hidden="1" customHeight="1" x14ac:dyDescent="0.25">
      <c r="A16" s="667" t="s">
        <v>288</v>
      </c>
      <c r="B16" s="668">
        <v>3104</v>
      </c>
      <c r="C16" s="669" t="s">
        <v>286</v>
      </c>
      <c r="D16" s="670" t="s">
        <v>287</v>
      </c>
      <c r="E16" s="671" t="s">
        <v>413</v>
      </c>
      <c r="F16" s="663"/>
      <c r="G16" s="663"/>
      <c r="H16" s="663"/>
      <c r="I16" s="672"/>
      <c r="J16" s="664"/>
    </row>
    <row r="17" spans="1:10" s="35" customFormat="1" ht="26.25" x14ac:dyDescent="0.25">
      <c r="A17" s="259" t="s">
        <v>389</v>
      </c>
      <c r="B17" s="66">
        <v>6091</v>
      </c>
      <c r="C17" s="73" t="s">
        <v>274</v>
      </c>
      <c r="D17" s="74" t="s">
        <v>391</v>
      </c>
      <c r="E17" s="256"/>
      <c r="F17" s="256"/>
      <c r="G17" s="256"/>
      <c r="H17" s="256"/>
      <c r="I17" s="257">
        <f>I40</f>
        <v>0</v>
      </c>
      <c r="J17" s="258"/>
    </row>
    <row r="18" spans="1:10" s="35" customFormat="1" ht="13.5" hidden="1" x14ac:dyDescent="0.25">
      <c r="A18" s="259"/>
      <c r="B18" s="260"/>
      <c r="C18" s="261"/>
      <c r="D18" s="262" t="s">
        <v>59</v>
      </c>
      <c r="E18" s="263"/>
      <c r="F18" s="263"/>
      <c r="G18" s="263"/>
      <c r="H18" s="263"/>
      <c r="I18" s="264">
        <f>SUM(I20:I30)</f>
        <v>0</v>
      </c>
      <c r="J18" s="265"/>
    </row>
    <row r="19" spans="1:10" s="35" customFormat="1" ht="51" hidden="1" x14ac:dyDescent="0.2">
      <c r="A19" s="259"/>
      <c r="B19" s="260"/>
      <c r="C19" s="261"/>
      <c r="D19" s="262"/>
      <c r="E19" s="263" t="s">
        <v>267</v>
      </c>
      <c r="F19" s="266"/>
      <c r="G19" s="266"/>
      <c r="H19" s="266"/>
      <c r="I19" s="267"/>
      <c r="J19" s="268"/>
    </row>
    <row r="20" spans="1:10" s="35" customFormat="1" ht="38.25" hidden="1" x14ac:dyDescent="0.2">
      <c r="A20" s="259"/>
      <c r="B20" s="260"/>
      <c r="C20" s="261"/>
      <c r="D20" s="262"/>
      <c r="E20" s="263" t="s">
        <v>216</v>
      </c>
      <c r="F20" s="266"/>
      <c r="G20" s="266"/>
      <c r="H20" s="266"/>
      <c r="I20" s="267"/>
      <c r="J20" s="268"/>
    </row>
    <row r="21" spans="1:10" s="35" customFormat="1" ht="38.25" hidden="1" x14ac:dyDescent="0.2">
      <c r="A21" s="259"/>
      <c r="B21" s="260"/>
      <c r="C21" s="261"/>
      <c r="D21" s="262"/>
      <c r="E21" s="263" t="s">
        <v>195</v>
      </c>
      <c r="F21" s="266"/>
      <c r="G21" s="266"/>
      <c r="H21" s="266"/>
      <c r="I21" s="267"/>
      <c r="J21" s="268"/>
    </row>
    <row r="22" spans="1:10" s="35" customFormat="1" ht="38.25" hidden="1" x14ac:dyDescent="0.2">
      <c r="A22" s="259"/>
      <c r="B22" s="260"/>
      <c r="C22" s="261"/>
      <c r="D22" s="262"/>
      <c r="E22" s="263" t="s">
        <v>196</v>
      </c>
      <c r="F22" s="266"/>
      <c r="G22" s="269"/>
      <c r="H22" s="269"/>
      <c r="I22" s="267"/>
      <c r="J22" s="268"/>
    </row>
    <row r="23" spans="1:10" s="35" customFormat="1" ht="57" hidden="1" customHeight="1" x14ac:dyDescent="0.2">
      <c r="A23" s="259"/>
      <c r="B23" s="260"/>
      <c r="C23" s="261"/>
      <c r="D23" s="262"/>
      <c r="E23" s="263" t="s">
        <v>269</v>
      </c>
      <c r="F23" s="266"/>
      <c r="G23" s="269"/>
      <c r="H23" s="269"/>
      <c r="I23" s="267"/>
      <c r="J23" s="268"/>
    </row>
    <row r="24" spans="1:10" s="35" customFormat="1" ht="25.5" hidden="1" x14ac:dyDescent="0.2">
      <c r="A24" s="259"/>
      <c r="B24" s="260"/>
      <c r="C24" s="261"/>
      <c r="D24" s="262"/>
      <c r="E24" s="263" t="s">
        <v>217</v>
      </c>
      <c r="F24" s="266"/>
      <c r="G24" s="269"/>
      <c r="H24" s="269"/>
      <c r="I24" s="257"/>
      <c r="J24" s="268"/>
    </row>
    <row r="25" spans="1:10" s="35" customFormat="1" ht="25.5" hidden="1" x14ac:dyDescent="0.2">
      <c r="A25" s="270"/>
      <c r="B25" s="271"/>
      <c r="C25" s="272"/>
      <c r="D25" s="273"/>
      <c r="E25" s="274" t="s">
        <v>218</v>
      </c>
      <c r="F25" s="275"/>
      <c r="G25" s="276"/>
      <c r="H25" s="276"/>
      <c r="I25" s="277"/>
      <c r="J25" s="278"/>
    </row>
    <row r="26" spans="1:10" s="35" customFormat="1" ht="33" hidden="1" customHeight="1" x14ac:dyDescent="0.2">
      <c r="A26" s="259"/>
      <c r="B26" s="260"/>
      <c r="C26" s="261"/>
      <c r="D26" s="262"/>
      <c r="E26" s="263" t="s">
        <v>219</v>
      </c>
      <c r="F26" s="266"/>
      <c r="G26" s="269"/>
      <c r="H26" s="269"/>
      <c r="I26" s="257"/>
      <c r="J26" s="268"/>
    </row>
    <row r="27" spans="1:10" s="35" customFormat="1" ht="51" hidden="1" x14ac:dyDescent="0.2">
      <c r="A27" s="259"/>
      <c r="B27" s="260"/>
      <c r="C27" s="261"/>
      <c r="D27" s="262"/>
      <c r="E27" s="263" t="s">
        <v>268</v>
      </c>
      <c r="F27" s="266"/>
      <c r="G27" s="269"/>
      <c r="H27" s="269"/>
      <c r="I27" s="257"/>
      <c r="J27" s="268"/>
    </row>
    <row r="28" spans="1:10" s="35" customFormat="1" ht="38.25" hidden="1" x14ac:dyDescent="0.2">
      <c r="A28" s="259"/>
      <c r="B28" s="260"/>
      <c r="C28" s="261"/>
      <c r="D28" s="262"/>
      <c r="E28" s="263" t="s">
        <v>220</v>
      </c>
      <c r="F28" s="266"/>
      <c r="G28" s="269"/>
      <c r="H28" s="269"/>
      <c r="I28" s="257"/>
      <c r="J28" s="268"/>
    </row>
    <row r="29" spans="1:10" s="35" customFormat="1" ht="13.5" hidden="1" x14ac:dyDescent="0.2">
      <c r="A29" s="259"/>
      <c r="B29" s="260"/>
      <c r="C29" s="261"/>
      <c r="D29" s="262"/>
      <c r="E29" s="74"/>
      <c r="F29" s="279"/>
      <c r="G29" s="280"/>
      <c r="H29" s="280"/>
      <c r="I29" s="257"/>
      <c r="J29" s="268"/>
    </row>
    <row r="30" spans="1:10" s="35" customFormat="1" ht="13.5" hidden="1" x14ac:dyDescent="0.2">
      <c r="A30" s="259"/>
      <c r="B30" s="260"/>
      <c r="C30" s="261"/>
      <c r="D30" s="262"/>
      <c r="E30" s="74"/>
      <c r="F30" s="279"/>
      <c r="G30" s="280"/>
      <c r="H30" s="280"/>
      <c r="I30" s="257"/>
      <c r="J30" s="268"/>
    </row>
    <row r="31" spans="1:10" s="35" customFormat="1" ht="13.5" hidden="1" x14ac:dyDescent="0.25">
      <c r="A31" s="259"/>
      <c r="B31" s="260"/>
      <c r="C31" s="261"/>
      <c r="D31" s="262" t="s">
        <v>60</v>
      </c>
      <c r="E31" s="263"/>
      <c r="F31" s="263"/>
      <c r="G31" s="263"/>
      <c r="H31" s="263"/>
      <c r="I31" s="264">
        <f>I32+I33+I37+I38+I39</f>
        <v>0</v>
      </c>
      <c r="J31" s="265"/>
    </row>
    <row r="32" spans="1:10" s="35" customFormat="1" ht="67.5" hidden="1" customHeight="1" x14ac:dyDescent="0.25">
      <c r="A32" s="259"/>
      <c r="B32" s="260"/>
      <c r="C32" s="261"/>
      <c r="D32" s="262"/>
      <c r="E32" s="340" t="s">
        <v>307</v>
      </c>
      <c r="F32" s="263"/>
      <c r="G32" s="263"/>
      <c r="H32" s="263"/>
      <c r="I32" s="264"/>
      <c r="J32" s="265"/>
    </row>
    <row r="33" spans="1:10" s="35" customFormat="1" ht="69" hidden="1" customHeight="1" x14ac:dyDescent="0.25">
      <c r="A33" s="259"/>
      <c r="B33" s="260"/>
      <c r="C33" s="261"/>
      <c r="D33" s="262"/>
      <c r="E33" s="340" t="s">
        <v>311</v>
      </c>
      <c r="F33" s="263"/>
      <c r="G33" s="263"/>
      <c r="H33" s="263"/>
      <c r="I33" s="264"/>
      <c r="J33" s="265"/>
    </row>
    <row r="34" spans="1:10" s="35" customFormat="1" ht="39" hidden="1" x14ac:dyDescent="0.25">
      <c r="A34" s="259"/>
      <c r="B34" s="260"/>
      <c r="C34" s="261"/>
      <c r="D34" s="262"/>
      <c r="E34" s="263" t="s">
        <v>270</v>
      </c>
      <c r="F34" s="263"/>
      <c r="G34" s="263"/>
      <c r="H34" s="263"/>
      <c r="I34" s="267"/>
      <c r="J34" s="265"/>
    </row>
    <row r="35" spans="1:10" s="35" customFormat="1" ht="39" hidden="1" x14ac:dyDescent="0.25">
      <c r="A35" s="259"/>
      <c r="B35" s="260"/>
      <c r="C35" s="261"/>
      <c r="D35" s="262"/>
      <c r="E35" s="263" t="s">
        <v>271</v>
      </c>
      <c r="F35" s="263"/>
      <c r="G35" s="263"/>
      <c r="H35" s="263"/>
      <c r="I35" s="267"/>
      <c r="J35" s="265"/>
    </row>
    <row r="36" spans="1:10" s="35" customFormat="1" ht="26.25" hidden="1" x14ac:dyDescent="0.25">
      <c r="A36" s="259"/>
      <c r="B36" s="260"/>
      <c r="C36" s="261"/>
      <c r="D36" s="262"/>
      <c r="E36" s="263" t="s">
        <v>272</v>
      </c>
      <c r="F36" s="263"/>
      <c r="G36" s="263"/>
      <c r="H36" s="263"/>
      <c r="I36" s="267"/>
      <c r="J36" s="265"/>
    </row>
    <row r="37" spans="1:10" s="35" customFormat="1" ht="64.5" hidden="1" x14ac:dyDescent="0.25">
      <c r="A37" s="259"/>
      <c r="B37" s="260"/>
      <c r="C37" s="261"/>
      <c r="D37" s="262"/>
      <c r="E37" s="263" t="s">
        <v>333</v>
      </c>
      <c r="F37" s="263"/>
      <c r="G37" s="263"/>
      <c r="H37" s="263"/>
      <c r="I37" s="267"/>
      <c r="J37" s="265"/>
    </row>
    <row r="38" spans="1:10" s="35" customFormat="1" ht="64.5" hidden="1" x14ac:dyDescent="0.25">
      <c r="A38" s="259"/>
      <c r="B38" s="260"/>
      <c r="C38" s="261"/>
      <c r="D38" s="262"/>
      <c r="E38" s="263" t="s">
        <v>308</v>
      </c>
      <c r="F38" s="263"/>
      <c r="G38" s="263"/>
      <c r="H38" s="263"/>
      <c r="I38" s="267"/>
      <c r="J38" s="265"/>
    </row>
    <row r="39" spans="1:10" s="35" customFormat="1" ht="54" hidden="1" customHeight="1" x14ac:dyDescent="0.25">
      <c r="A39" s="259"/>
      <c r="B39" s="260"/>
      <c r="C39" s="261"/>
      <c r="D39" s="262"/>
      <c r="E39" s="263" t="s">
        <v>336</v>
      </c>
      <c r="F39" s="263"/>
      <c r="G39" s="263"/>
      <c r="H39" s="263"/>
      <c r="I39" s="267"/>
      <c r="J39" s="265"/>
    </row>
    <row r="40" spans="1:10" s="35" customFormat="1" ht="13.5" x14ac:dyDescent="0.2">
      <c r="A40" s="259"/>
      <c r="B40" s="260"/>
      <c r="C40" s="261"/>
      <c r="D40" s="262" t="s">
        <v>141</v>
      </c>
      <c r="E40" s="263"/>
      <c r="F40" s="266"/>
      <c r="G40" s="266"/>
      <c r="H40" s="266"/>
      <c r="I40" s="264">
        <f>SUM(I41:I51)</f>
        <v>0</v>
      </c>
      <c r="J40" s="281"/>
    </row>
    <row r="41" spans="1:10" s="35" customFormat="1" ht="51.75" customHeight="1" x14ac:dyDescent="0.2">
      <c r="A41" s="259"/>
      <c r="B41" s="260"/>
      <c r="C41" s="261"/>
      <c r="D41" s="262"/>
      <c r="E41" s="263" t="s">
        <v>525</v>
      </c>
      <c r="F41" s="266"/>
      <c r="G41" s="266"/>
      <c r="H41" s="266"/>
      <c r="I41" s="257"/>
      <c r="J41" s="281"/>
    </row>
    <row r="42" spans="1:10" s="35" customFormat="1" ht="52.5" customHeight="1" x14ac:dyDescent="0.2">
      <c r="A42" s="259"/>
      <c r="B42" s="260"/>
      <c r="C42" s="261"/>
      <c r="D42" s="262"/>
      <c r="E42" s="263" t="s">
        <v>524</v>
      </c>
      <c r="F42" s="266"/>
      <c r="G42" s="266"/>
      <c r="H42" s="266"/>
      <c r="I42" s="257"/>
      <c r="J42" s="281"/>
    </row>
    <row r="43" spans="1:10" s="35" customFormat="1" ht="42" customHeight="1" x14ac:dyDescent="0.2">
      <c r="A43" s="259"/>
      <c r="B43" s="260"/>
      <c r="C43" s="261"/>
      <c r="D43" s="262"/>
      <c r="E43" s="263" t="s">
        <v>351</v>
      </c>
      <c r="F43" s="266"/>
      <c r="G43" s="266"/>
      <c r="H43" s="266"/>
      <c r="I43" s="257"/>
      <c r="J43" s="281"/>
    </row>
    <row r="44" spans="1:10" s="35" customFormat="1" ht="40.5" hidden="1" customHeight="1" x14ac:dyDescent="0.2">
      <c r="A44" s="259"/>
      <c r="B44" s="260"/>
      <c r="C44" s="261"/>
      <c r="D44" s="262"/>
      <c r="E44" s="263" t="s">
        <v>353</v>
      </c>
      <c r="F44" s="266"/>
      <c r="G44" s="266"/>
      <c r="H44" s="266"/>
      <c r="I44" s="257"/>
      <c r="J44" s="281"/>
    </row>
    <row r="45" spans="1:10" s="35" customFormat="1" ht="51" hidden="1" customHeight="1" x14ac:dyDescent="0.2">
      <c r="A45" s="259"/>
      <c r="B45" s="260"/>
      <c r="C45" s="261"/>
      <c r="D45" s="262"/>
      <c r="E45" s="263" t="s">
        <v>352</v>
      </c>
      <c r="F45" s="266"/>
      <c r="G45" s="266"/>
      <c r="H45" s="266"/>
      <c r="I45" s="257"/>
      <c r="J45" s="281"/>
    </row>
    <row r="46" spans="1:10" s="35" customFormat="1" ht="38.25" hidden="1" customHeight="1" x14ac:dyDescent="0.2">
      <c r="A46" s="259"/>
      <c r="B46" s="260"/>
      <c r="C46" s="261"/>
      <c r="D46" s="262"/>
      <c r="E46" s="263" t="s">
        <v>358</v>
      </c>
      <c r="F46" s="266"/>
      <c r="G46" s="266"/>
      <c r="H46" s="266"/>
      <c r="I46" s="257"/>
      <c r="J46" s="281"/>
    </row>
    <row r="47" spans="1:10" s="35" customFormat="1" ht="50.25" hidden="1" customHeight="1" x14ac:dyDescent="0.2">
      <c r="A47" s="259"/>
      <c r="B47" s="260"/>
      <c r="C47" s="261"/>
      <c r="D47" s="262"/>
      <c r="E47" s="263" t="s">
        <v>312</v>
      </c>
      <c r="F47" s="266"/>
      <c r="G47" s="266"/>
      <c r="H47" s="266"/>
      <c r="I47" s="257"/>
      <c r="J47" s="281"/>
    </row>
    <row r="48" spans="1:10" s="35" customFormat="1" ht="51" hidden="1" customHeight="1" x14ac:dyDescent="0.2">
      <c r="A48" s="259"/>
      <c r="B48" s="260"/>
      <c r="C48" s="261"/>
      <c r="D48" s="262"/>
      <c r="E48" s="263" t="s">
        <v>354</v>
      </c>
      <c r="F48" s="266"/>
      <c r="G48" s="266"/>
      <c r="H48" s="266"/>
      <c r="I48" s="257"/>
      <c r="J48" s="281"/>
    </row>
    <row r="49" spans="1:10" s="35" customFormat="1" ht="51" hidden="1" customHeight="1" x14ac:dyDescent="0.2">
      <c r="A49" s="259"/>
      <c r="B49" s="260"/>
      <c r="C49" s="261"/>
      <c r="D49" s="262"/>
      <c r="E49" s="263" t="s">
        <v>355</v>
      </c>
      <c r="F49" s="266"/>
      <c r="G49" s="266"/>
      <c r="H49" s="266"/>
      <c r="I49" s="257"/>
      <c r="J49" s="281"/>
    </row>
    <row r="50" spans="1:10" s="35" customFormat="1" ht="62.25" hidden="1" customHeight="1" x14ac:dyDescent="0.2">
      <c r="A50" s="259"/>
      <c r="B50" s="260"/>
      <c r="C50" s="261"/>
      <c r="D50" s="262"/>
      <c r="E50" s="263" t="s">
        <v>356</v>
      </c>
      <c r="F50" s="266"/>
      <c r="G50" s="266"/>
      <c r="H50" s="266"/>
      <c r="I50" s="257"/>
      <c r="J50" s="281"/>
    </row>
    <row r="51" spans="1:10" s="35" customFormat="1" ht="66" hidden="1" customHeight="1" x14ac:dyDescent="0.2">
      <c r="A51" s="259"/>
      <c r="B51" s="260"/>
      <c r="C51" s="261"/>
      <c r="D51" s="262"/>
      <c r="E51" s="263" t="s">
        <v>357</v>
      </c>
      <c r="F51" s="266"/>
      <c r="G51" s="266"/>
      <c r="H51" s="266"/>
      <c r="I51" s="257"/>
      <c r="J51" s="281"/>
    </row>
    <row r="52" spans="1:10" s="35" customFormat="1" ht="25.5" hidden="1" x14ac:dyDescent="0.2">
      <c r="A52" s="259" t="s">
        <v>95</v>
      </c>
      <c r="B52" s="66">
        <v>7350</v>
      </c>
      <c r="C52" s="353" t="s">
        <v>84</v>
      </c>
      <c r="D52" s="577" t="s">
        <v>83</v>
      </c>
      <c r="E52" s="340" t="s">
        <v>414</v>
      </c>
      <c r="F52" s="263"/>
      <c r="G52" s="263"/>
      <c r="H52" s="263"/>
      <c r="I52" s="257"/>
      <c r="J52" s="282"/>
    </row>
    <row r="53" spans="1:10" s="35" customFormat="1" ht="27" thickBot="1" x14ac:dyDescent="0.3">
      <c r="A53" s="639" t="s">
        <v>97</v>
      </c>
      <c r="B53" s="640">
        <v>7670</v>
      </c>
      <c r="C53" s="641" t="s">
        <v>53</v>
      </c>
      <c r="D53" s="642" t="s">
        <v>69</v>
      </c>
      <c r="E53" s="274" t="s">
        <v>415</v>
      </c>
      <c r="F53" s="643"/>
      <c r="G53" s="643"/>
      <c r="H53" s="643"/>
      <c r="I53" s="644"/>
      <c r="J53" s="645"/>
    </row>
    <row r="54" spans="1:10" ht="26.25" thickBot="1" x14ac:dyDescent="0.25">
      <c r="A54" s="658" t="s">
        <v>155</v>
      </c>
      <c r="B54" s="659"/>
      <c r="C54" s="660"/>
      <c r="D54" s="661" t="s">
        <v>157</v>
      </c>
      <c r="E54" s="662"/>
      <c r="F54" s="662"/>
      <c r="G54" s="662"/>
      <c r="H54" s="662"/>
      <c r="I54" s="84">
        <f>I55</f>
        <v>0</v>
      </c>
      <c r="J54" s="298"/>
    </row>
    <row r="55" spans="1:10" ht="26.25" thickBot="1" x14ac:dyDescent="0.25">
      <c r="A55" s="651" t="s">
        <v>156</v>
      </c>
      <c r="B55" s="652"/>
      <c r="C55" s="653"/>
      <c r="D55" s="654" t="s">
        <v>157</v>
      </c>
      <c r="E55" s="655"/>
      <c r="F55" s="655"/>
      <c r="G55" s="655"/>
      <c r="H55" s="655"/>
      <c r="I55" s="656">
        <f>I56+I60+I73+I76+I81+I68+I64+I63+I70+I66</f>
        <v>0</v>
      </c>
      <c r="J55" s="657"/>
    </row>
    <row r="56" spans="1:10" s="125" customFormat="1" ht="14.25" hidden="1" x14ac:dyDescent="0.2">
      <c r="A56" s="646" t="s">
        <v>158</v>
      </c>
      <c r="B56" s="586" t="s">
        <v>67</v>
      </c>
      <c r="C56" s="647" t="s">
        <v>47</v>
      </c>
      <c r="D56" s="648" t="s">
        <v>76</v>
      </c>
      <c r="E56" s="649"/>
      <c r="F56" s="649"/>
      <c r="G56" s="649"/>
      <c r="H56" s="649"/>
      <c r="I56" s="60">
        <f>I57+I58+I59</f>
        <v>0</v>
      </c>
      <c r="J56" s="650"/>
    </row>
    <row r="57" spans="1:10" ht="78.75" hidden="1" customHeight="1" x14ac:dyDescent="0.2">
      <c r="A57" s="65"/>
      <c r="B57" s="73"/>
      <c r="C57" s="63"/>
      <c r="D57" s="287"/>
      <c r="E57" s="578" t="s">
        <v>416</v>
      </c>
      <c r="F57" s="288"/>
      <c r="G57" s="288"/>
      <c r="H57" s="285"/>
      <c r="I57" s="79"/>
      <c r="J57" s="286"/>
    </row>
    <row r="58" spans="1:10" ht="77.25" hidden="1" customHeight="1" x14ac:dyDescent="0.2">
      <c r="A58" s="65"/>
      <c r="B58" s="73"/>
      <c r="C58" s="63"/>
      <c r="D58" s="287"/>
      <c r="E58" s="578" t="s">
        <v>417</v>
      </c>
      <c r="F58" s="288"/>
      <c r="G58" s="288"/>
      <c r="H58" s="285"/>
      <c r="I58" s="79"/>
      <c r="J58" s="286"/>
    </row>
    <row r="59" spans="1:10" ht="77.25" hidden="1" customHeight="1" x14ac:dyDescent="0.2">
      <c r="A59" s="65"/>
      <c r="B59" s="73"/>
      <c r="C59" s="63"/>
      <c r="D59" s="287"/>
      <c r="E59" s="578" t="s">
        <v>418</v>
      </c>
      <c r="F59" s="288"/>
      <c r="G59" s="288"/>
      <c r="H59" s="285"/>
      <c r="I59" s="79"/>
      <c r="J59" s="286"/>
    </row>
    <row r="60" spans="1:10" s="125" customFormat="1" ht="30" hidden="1" customHeight="1" x14ac:dyDescent="0.2">
      <c r="A60" s="420" t="s">
        <v>204</v>
      </c>
      <c r="B60" s="75">
        <v>1021</v>
      </c>
      <c r="C60" s="76" t="s">
        <v>159</v>
      </c>
      <c r="D60" s="579" t="s">
        <v>205</v>
      </c>
      <c r="E60" s="580"/>
      <c r="F60" s="581"/>
      <c r="G60" s="581"/>
      <c r="H60" s="582"/>
      <c r="I60" s="64"/>
      <c r="J60" s="583"/>
    </row>
    <row r="61" spans="1:10" ht="63.75" hidden="1" customHeight="1" x14ac:dyDescent="0.2">
      <c r="A61" s="71"/>
      <c r="B61" s="72"/>
      <c r="C61" s="78"/>
      <c r="D61" s="68"/>
      <c r="E61" s="578" t="s">
        <v>419</v>
      </c>
      <c r="F61" s="288"/>
      <c r="G61" s="288"/>
      <c r="H61" s="285"/>
      <c r="I61" s="79"/>
      <c r="J61" s="286"/>
    </row>
    <row r="62" spans="1:10" ht="39.75" hidden="1" customHeight="1" x14ac:dyDescent="0.2">
      <c r="A62" s="71"/>
      <c r="B62" s="72"/>
      <c r="C62" s="78"/>
      <c r="D62" s="68"/>
      <c r="E62" s="578" t="s">
        <v>477</v>
      </c>
      <c r="F62" s="288"/>
      <c r="G62" s="288"/>
      <c r="H62" s="285"/>
      <c r="I62" s="79"/>
      <c r="J62" s="286"/>
    </row>
    <row r="63" spans="1:10" s="679" customFormat="1" ht="79.5" customHeight="1" x14ac:dyDescent="0.2">
      <c r="A63" s="420" t="s">
        <v>491</v>
      </c>
      <c r="B63" s="75">
        <v>1183</v>
      </c>
      <c r="C63" s="76" t="s">
        <v>161</v>
      </c>
      <c r="D63" s="292" t="s">
        <v>492</v>
      </c>
      <c r="E63" s="292" t="s">
        <v>514</v>
      </c>
      <c r="F63" s="288"/>
      <c r="G63" s="288"/>
      <c r="H63" s="285"/>
      <c r="I63" s="741"/>
      <c r="J63" s="286"/>
    </row>
    <row r="64" spans="1:10" ht="132.75" customHeight="1" x14ac:dyDescent="0.2">
      <c r="A64" s="420" t="s">
        <v>340</v>
      </c>
      <c r="B64" s="75">
        <v>1241</v>
      </c>
      <c r="C64" s="76" t="s">
        <v>161</v>
      </c>
      <c r="D64" s="292" t="s">
        <v>513</v>
      </c>
      <c r="E64" s="285"/>
      <c r="F64" s="288"/>
      <c r="G64" s="288"/>
      <c r="H64" s="285"/>
      <c r="I64" s="741">
        <f>I65</f>
        <v>0</v>
      </c>
      <c r="J64" s="286"/>
    </row>
    <row r="65" spans="1:10" s="679" customFormat="1" ht="59.25" customHeight="1" x14ac:dyDescent="0.2">
      <c r="A65" s="420"/>
      <c r="B65" s="75"/>
      <c r="C65" s="76"/>
      <c r="D65" s="292"/>
      <c r="E65" s="6" t="s">
        <v>532</v>
      </c>
      <c r="F65" s="288"/>
      <c r="G65" s="288"/>
      <c r="H65" s="285"/>
      <c r="I65" s="157"/>
      <c r="J65" s="286"/>
    </row>
    <row r="66" spans="1:10" s="679" customFormat="1" ht="132.75" customHeight="1" x14ac:dyDescent="0.2">
      <c r="A66" s="420" t="s">
        <v>341</v>
      </c>
      <c r="B66" s="75">
        <v>1242</v>
      </c>
      <c r="C66" s="76" t="s">
        <v>161</v>
      </c>
      <c r="D66" s="292" t="s">
        <v>531</v>
      </c>
      <c r="E66" s="285"/>
      <c r="F66" s="288"/>
      <c r="G66" s="288"/>
      <c r="H66" s="285"/>
      <c r="I66" s="741"/>
      <c r="J66" s="286"/>
    </row>
    <row r="67" spans="1:10" s="679" customFormat="1" ht="50.25" customHeight="1" x14ac:dyDescent="0.2">
      <c r="A67" s="71"/>
      <c r="B67" s="72"/>
      <c r="C67" s="78"/>
      <c r="D67" s="578"/>
      <c r="E67" s="6" t="s">
        <v>532</v>
      </c>
      <c r="F67" s="288"/>
      <c r="G67" s="288"/>
      <c r="H67" s="285"/>
      <c r="I67" s="79"/>
      <c r="J67" s="286"/>
    </row>
    <row r="68" spans="1:10" s="679" customFormat="1" ht="129.75" customHeight="1" x14ac:dyDescent="0.2">
      <c r="A68" s="420" t="s">
        <v>485</v>
      </c>
      <c r="B68" s="75">
        <v>1261</v>
      </c>
      <c r="C68" s="76" t="s">
        <v>161</v>
      </c>
      <c r="D68" s="292" t="s">
        <v>488</v>
      </c>
      <c r="E68" s="578"/>
      <c r="F68" s="288"/>
      <c r="G68" s="288"/>
      <c r="H68" s="285"/>
      <c r="I68" s="699">
        <f>I69</f>
        <v>0</v>
      </c>
      <c r="J68" s="286"/>
    </row>
    <row r="69" spans="1:10" s="679" customFormat="1" ht="53.25" customHeight="1" x14ac:dyDescent="0.2">
      <c r="A69" s="71"/>
      <c r="B69" s="72"/>
      <c r="C69" s="78"/>
      <c r="D69" s="68"/>
      <c r="E69" s="289" t="s">
        <v>309</v>
      </c>
      <c r="F69" s="288"/>
      <c r="G69" s="288"/>
      <c r="H69" s="285"/>
      <c r="I69" s="79"/>
      <c r="J69" s="286"/>
    </row>
    <row r="70" spans="1:10" s="125" customFormat="1" ht="96" customHeight="1" x14ac:dyDescent="0.2">
      <c r="A70" s="420" t="s">
        <v>482</v>
      </c>
      <c r="B70" s="75">
        <v>1290</v>
      </c>
      <c r="C70" s="76"/>
      <c r="D70" s="292" t="s">
        <v>483</v>
      </c>
      <c r="E70" s="701"/>
      <c r="F70" s="581"/>
      <c r="G70" s="581"/>
      <c r="H70" s="582"/>
      <c r="I70" s="699"/>
      <c r="J70" s="583"/>
    </row>
    <row r="71" spans="1:10" s="679" customFormat="1" ht="90.75" customHeight="1" x14ac:dyDescent="0.2">
      <c r="A71" s="420" t="s">
        <v>322</v>
      </c>
      <c r="B71" s="75">
        <v>1291</v>
      </c>
      <c r="C71" s="76" t="s">
        <v>161</v>
      </c>
      <c r="D71" s="578" t="s">
        <v>324</v>
      </c>
      <c r="E71" s="702" t="s">
        <v>515</v>
      </c>
      <c r="F71" s="288"/>
      <c r="G71" s="288"/>
      <c r="H71" s="285"/>
      <c r="I71" s="157"/>
      <c r="J71" s="286"/>
    </row>
    <row r="72" spans="1:10" s="679" customFormat="1" ht="77.25" customHeight="1" x14ac:dyDescent="0.2">
      <c r="A72" s="420" t="s">
        <v>323</v>
      </c>
      <c r="B72" s="75">
        <v>1292</v>
      </c>
      <c r="C72" s="76" t="s">
        <v>161</v>
      </c>
      <c r="D72" s="578" t="s">
        <v>325</v>
      </c>
      <c r="E72" s="702" t="s">
        <v>515</v>
      </c>
      <c r="F72" s="288"/>
      <c r="G72" s="288"/>
      <c r="H72" s="285"/>
      <c r="I72" s="157"/>
      <c r="J72" s="286"/>
    </row>
    <row r="73" spans="1:10" s="125" customFormat="1" ht="25.5" customHeight="1" x14ac:dyDescent="0.2">
      <c r="A73" s="259" t="s">
        <v>399</v>
      </c>
      <c r="B73" s="284" t="s">
        <v>420</v>
      </c>
      <c r="C73" s="584" t="s">
        <v>161</v>
      </c>
      <c r="D73" s="585" t="s">
        <v>421</v>
      </c>
      <c r="E73" s="580"/>
      <c r="F73" s="581"/>
      <c r="G73" s="581"/>
      <c r="H73" s="582"/>
      <c r="I73" s="130">
        <f>I74+I75</f>
        <v>0</v>
      </c>
      <c r="J73" s="583"/>
    </row>
    <row r="74" spans="1:10" ht="51.75" customHeight="1" x14ac:dyDescent="0.25">
      <c r="A74" s="636"/>
      <c r="B74" s="285"/>
      <c r="C74" s="285"/>
      <c r="D74" s="85"/>
      <c r="E74" s="289" t="s">
        <v>309</v>
      </c>
      <c r="F74" s="289"/>
      <c r="G74" s="289"/>
      <c r="H74" s="289"/>
      <c r="I74" s="257"/>
      <c r="J74" s="290"/>
    </row>
    <row r="75" spans="1:10" ht="67.5" hidden="1" customHeight="1" x14ac:dyDescent="0.25">
      <c r="A75" s="637"/>
      <c r="B75" s="73"/>
      <c r="C75" s="73"/>
      <c r="D75" s="342"/>
      <c r="E75" s="289" t="s">
        <v>310</v>
      </c>
      <c r="F75" s="289"/>
      <c r="G75" s="289"/>
      <c r="H75" s="289"/>
      <c r="I75" s="257"/>
      <c r="J75" s="290"/>
    </row>
    <row r="76" spans="1:10" ht="31.5" hidden="1" customHeight="1" x14ac:dyDescent="0.25">
      <c r="A76" s="588" t="s">
        <v>171</v>
      </c>
      <c r="B76" s="586" t="s">
        <v>422</v>
      </c>
      <c r="C76" s="584" t="s">
        <v>169</v>
      </c>
      <c r="D76" s="587" t="s">
        <v>170</v>
      </c>
      <c r="E76" s="285"/>
      <c r="F76" s="285"/>
      <c r="G76" s="285"/>
      <c r="H76" s="285"/>
      <c r="I76" s="742">
        <f>I77+I78+I79+I80</f>
        <v>0</v>
      </c>
      <c r="J76" s="290"/>
    </row>
    <row r="77" spans="1:10" ht="31.5" hidden="1" customHeight="1" x14ac:dyDescent="0.25">
      <c r="A77" s="588"/>
      <c r="B77" s="586"/>
      <c r="C77" s="584"/>
      <c r="D77" s="587"/>
      <c r="E77" s="589" t="s">
        <v>423</v>
      </c>
      <c r="F77" s="289"/>
      <c r="G77" s="289"/>
      <c r="H77" s="289"/>
      <c r="I77" s="257"/>
      <c r="J77" s="290"/>
    </row>
    <row r="78" spans="1:10" ht="91.5" hidden="1" customHeight="1" x14ac:dyDescent="0.25">
      <c r="A78" s="588"/>
      <c r="B78" s="586"/>
      <c r="C78" s="584"/>
      <c r="D78" s="587"/>
      <c r="E78" s="589" t="s">
        <v>454</v>
      </c>
      <c r="F78" s="289"/>
      <c r="G78" s="289"/>
      <c r="H78" s="289"/>
      <c r="I78" s="257"/>
      <c r="J78" s="290"/>
    </row>
    <row r="79" spans="1:10" ht="90.75" hidden="1" customHeight="1" x14ac:dyDescent="0.25">
      <c r="A79" s="588"/>
      <c r="B79" s="586"/>
      <c r="C79" s="584"/>
      <c r="D79" s="587"/>
      <c r="E79" s="589" t="s">
        <v>455</v>
      </c>
      <c r="F79" s="289"/>
      <c r="G79" s="289"/>
      <c r="H79" s="289"/>
      <c r="I79" s="257"/>
      <c r="J79" s="290"/>
    </row>
    <row r="80" spans="1:10" ht="94.5" hidden="1" customHeight="1" x14ac:dyDescent="0.25">
      <c r="A80" s="588"/>
      <c r="B80" s="586"/>
      <c r="C80" s="584"/>
      <c r="D80" s="587"/>
      <c r="E80" s="589" t="s">
        <v>456</v>
      </c>
      <c r="F80" s="289"/>
      <c r="G80" s="289"/>
      <c r="H80" s="289"/>
      <c r="I80" s="257"/>
      <c r="J80" s="290"/>
    </row>
    <row r="81" spans="1:10" ht="79.5" customHeight="1" thickBot="1" x14ac:dyDescent="0.3">
      <c r="A81" s="588" t="s">
        <v>177</v>
      </c>
      <c r="B81" s="586" t="s">
        <v>516</v>
      </c>
      <c r="C81" s="584" t="s">
        <v>494</v>
      </c>
      <c r="D81" s="292" t="s">
        <v>176</v>
      </c>
      <c r="E81" s="6" t="s">
        <v>517</v>
      </c>
      <c r="F81" s="289"/>
      <c r="G81" s="289"/>
      <c r="H81" s="289"/>
      <c r="I81" s="743"/>
      <c r="J81" s="290"/>
    </row>
    <row r="82" spans="1:10" ht="26.25" hidden="1" thickBot="1" x14ac:dyDescent="0.3">
      <c r="A82" s="291">
        <v>3700000</v>
      </c>
      <c r="B82" s="72"/>
      <c r="C82" s="78"/>
      <c r="D82" s="292" t="s">
        <v>188</v>
      </c>
      <c r="E82" s="289"/>
      <c r="F82" s="289"/>
      <c r="G82" s="289"/>
      <c r="H82" s="289"/>
      <c r="I82" s="744">
        <f>I83</f>
        <v>0</v>
      </c>
      <c r="J82" s="290"/>
    </row>
    <row r="83" spans="1:10" ht="26.25" hidden="1" thickBot="1" x14ac:dyDescent="0.3">
      <c r="A83" s="291">
        <v>3710000</v>
      </c>
      <c r="B83" s="72"/>
      <c r="C83" s="78"/>
      <c r="D83" s="292" t="s">
        <v>188</v>
      </c>
      <c r="E83" s="289"/>
      <c r="F83" s="289"/>
      <c r="G83" s="289"/>
      <c r="H83" s="289"/>
      <c r="I83" s="744">
        <f>I84</f>
        <v>0</v>
      </c>
      <c r="J83" s="290"/>
    </row>
    <row r="84" spans="1:10" ht="36.75" hidden="1" thickBot="1" x14ac:dyDescent="0.3">
      <c r="A84" s="293">
        <v>3710160</v>
      </c>
      <c r="B84" s="294" t="s">
        <v>189</v>
      </c>
      <c r="C84" s="294" t="s">
        <v>46</v>
      </c>
      <c r="D84" s="295" t="s">
        <v>190</v>
      </c>
      <c r="E84" s="296"/>
      <c r="F84" s="296"/>
      <c r="G84" s="296"/>
      <c r="H84" s="296"/>
      <c r="I84" s="745"/>
      <c r="J84" s="297"/>
    </row>
    <row r="85" spans="1:10" ht="16.5" thickBot="1" x14ac:dyDescent="0.3">
      <c r="A85" s="924" t="s">
        <v>197</v>
      </c>
      <c r="B85" s="925"/>
      <c r="C85" s="925"/>
      <c r="D85" s="925"/>
      <c r="E85" s="925"/>
      <c r="F85" s="925"/>
      <c r="G85" s="925"/>
      <c r="H85" s="925"/>
      <c r="I85" s="568">
        <f>I54+I15+I82</f>
        <v>0</v>
      </c>
      <c r="J85" s="298"/>
    </row>
    <row r="86" spans="1:10" ht="15.75" x14ac:dyDescent="0.25">
      <c r="A86" s="299"/>
      <c r="B86" s="299"/>
      <c r="C86" s="299"/>
      <c r="D86" s="299"/>
      <c r="E86" s="299"/>
      <c r="F86" s="299"/>
      <c r="G86" s="299"/>
      <c r="H86" s="299"/>
      <c r="I86" s="300"/>
      <c r="J86" s="85"/>
    </row>
    <row r="87" spans="1:10" ht="15.75" x14ac:dyDescent="0.25">
      <c r="A87" s="299"/>
      <c r="B87" s="299"/>
      <c r="C87" s="299"/>
      <c r="D87" s="299"/>
      <c r="E87" s="299"/>
      <c r="F87" s="299"/>
      <c r="G87" s="299"/>
      <c r="H87" s="299"/>
      <c r="I87" s="300"/>
      <c r="J87" s="85"/>
    </row>
    <row r="89" spans="1:10" s="28" customFormat="1" ht="18.75" x14ac:dyDescent="0.3">
      <c r="A89" s="28" t="s">
        <v>527</v>
      </c>
      <c r="C89" s="162"/>
      <c r="E89" s="740"/>
      <c r="F89" s="740" t="s">
        <v>528</v>
      </c>
      <c r="I89" s="201"/>
    </row>
  </sheetData>
  <mergeCells count="9">
    <mergeCell ref="F1:J1"/>
    <mergeCell ref="F2:J2"/>
    <mergeCell ref="F3:J3"/>
    <mergeCell ref="F4:J4"/>
    <mergeCell ref="A85:H85"/>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66"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5"/>
  <sheetViews>
    <sheetView zoomScale="80" zoomScaleNormal="80" workbookViewId="0">
      <selection activeCell="B1" sqref="B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38.140625" style="1" customWidth="1"/>
    <col min="6" max="6" width="36.28515625" style="1" customWidth="1"/>
    <col min="7" max="7" width="16.42578125" style="1" customWidth="1"/>
    <col min="8" max="8" width="15.7109375" style="35"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I1" s="906" t="s">
        <v>331</v>
      </c>
      <c r="J1" s="906"/>
      <c r="K1" s="906"/>
    </row>
    <row r="2" spans="2:13" ht="18.75" customHeight="1" x14ac:dyDescent="0.25">
      <c r="C2" s="3"/>
      <c r="H2" s="907" t="str">
        <f>додаток_1!D2</f>
        <v xml:space="preserve"> до   рішення Здолбунівської міської ради</v>
      </c>
      <c r="I2" s="907"/>
      <c r="J2" s="907"/>
      <c r="K2" s="907"/>
    </row>
    <row r="3" spans="2:13" ht="33.75" customHeight="1" x14ac:dyDescent="0.25">
      <c r="C3" s="3"/>
      <c r="F3" s="36"/>
      <c r="H3" s="907" t="str">
        <f>додаток_1!D3</f>
        <v>"Про зміни до бюджету Здолбунівської міської територіальної громади на 2025 рік"</v>
      </c>
      <c r="I3" s="907"/>
      <c r="J3" s="907"/>
      <c r="K3" s="907"/>
    </row>
    <row r="4" spans="2:13" ht="15.75" x14ac:dyDescent="0.25">
      <c r="C4" s="3"/>
      <c r="H4" s="906" t="str">
        <f>додаток_1!D4</f>
        <v>від 26 березня 2025 року № 2661</v>
      </c>
      <c r="I4" s="906"/>
      <c r="J4" s="906"/>
      <c r="K4" s="906"/>
    </row>
    <row r="5" spans="2:13" x14ac:dyDescent="0.2">
      <c r="C5" s="3"/>
      <c r="I5" s="36"/>
      <c r="J5" s="36"/>
      <c r="K5" s="36"/>
    </row>
    <row r="6" spans="2:13" ht="8.25" customHeight="1" x14ac:dyDescent="0.2">
      <c r="C6" s="932"/>
      <c r="D6" s="932"/>
      <c r="E6" s="932"/>
      <c r="F6" s="932"/>
      <c r="G6" s="932"/>
      <c r="H6" s="932"/>
      <c r="I6" s="932"/>
      <c r="J6" s="932"/>
      <c r="K6" s="932"/>
    </row>
    <row r="7" spans="2:13" ht="18.75" x14ac:dyDescent="0.3">
      <c r="C7" s="908" t="s">
        <v>366</v>
      </c>
      <c r="D7" s="908"/>
      <c r="E7" s="908"/>
      <c r="F7" s="908"/>
      <c r="G7" s="908"/>
      <c r="H7" s="908"/>
      <c r="I7" s="908"/>
      <c r="J7" s="908"/>
      <c r="K7" s="908"/>
    </row>
    <row r="8" spans="2:13" ht="18.75" x14ac:dyDescent="0.3">
      <c r="C8" s="908" t="s">
        <v>367</v>
      </c>
      <c r="D8" s="908"/>
      <c r="E8" s="908"/>
      <c r="F8" s="908"/>
      <c r="G8" s="908"/>
      <c r="H8" s="908"/>
      <c r="I8" s="908"/>
      <c r="J8" s="908"/>
      <c r="K8" s="908"/>
    </row>
    <row r="9" spans="2:13" s="38" customFormat="1" ht="11.25" x14ac:dyDescent="0.2">
      <c r="B9" s="37">
        <v>1755900000</v>
      </c>
      <c r="D9" s="39"/>
      <c r="E9" s="39"/>
      <c r="F9" s="39"/>
      <c r="G9" s="39"/>
      <c r="H9" s="40"/>
      <c r="I9" s="39"/>
      <c r="J9" s="39"/>
    </row>
    <row r="10" spans="2:13" s="38" customFormat="1" ht="11.25" x14ac:dyDescent="0.2">
      <c r="B10" s="38" t="s">
        <v>127</v>
      </c>
      <c r="D10" s="41"/>
      <c r="E10" s="41"/>
      <c r="F10" s="41"/>
      <c r="G10" s="41"/>
      <c r="H10" s="42"/>
      <c r="I10" s="41"/>
      <c r="J10" s="41"/>
    </row>
    <row r="11" spans="2:13" ht="13.5" thickBot="1" x14ac:dyDescent="0.25">
      <c r="J11" s="1" t="s">
        <v>19</v>
      </c>
    </row>
    <row r="12" spans="2:13" ht="89.25" customHeight="1" x14ac:dyDescent="0.2">
      <c r="B12" s="935" t="s">
        <v>134</v>
      </c>
      <c r="C12" s="937" t="s">
        <v>129</v>
      </c>
      <c r="D12" s="933" t="s">
        <v>118</v>
      </c>
      <c r="E12" s="937" t="s">
        <v>135</v>
      </c>
      <c r="F12" s="927" t="s">
        <v>136</v>
      </c>
      <c r="G12" s="933" t="s">
        <v>137</v>
      </c>
      <c r="H12" s="930" t="s">
        <v>108</v>
      </c>
      <c r="I12" s="927" t="s">
        <v>15</v>
      </c>
      <c r="J12" s="927" t="s">
        <v>5</v>
      </c>
      <c r="K12" s="929"/>
    </row>
    <row r="13" spans="2:13" ht="60" customHeight="1" thickBot="1" x14ac:dyDescent="0.25">
      <c r="B13" s="936"/>
      <c r="C13" s="938"/>
      <c r="D13" s="934"/>
      <c r="E13" s="938"/>
      <c r="F13" s="928"/>
      <c r="G13" s="934"/>
      <c r="H13" s="931"/>
      <c r="I13" s="928"/>
      <c r="J13" s="43" t="s">
        <v>109</v>
      </c>
      <c r="K13" s="44" t="s">
        <v>110</v>
      </c>
    </row>
    <row r="14" spans="2:13" ht="15" customHeight="1" thickBot="1" x14ac:dyDescent="0.25">
      <c r="B14" s="45">
        <v>1</v>
      </c>
      <c r="C14" s="46">
        <v>2</v>
      </c>
      <c r="D14" s="47">
        <v>3</v>
      </c>
      <c r="E14" s="46">
        <v>4</v>
      </c>
      <c r="F14" s="48">
        <v>5</v>
      </c>
      <c r="G14" s="47">
        <v>6</v>
      </c>
      <c r="H14" s="49">
        <v>7</v>
      </c>
      <c r="I14" s="48">
        <v>8</v>
      </c>
      <c r="J14" s="48">
        <v>9</v>
      </c>
      <c r="K14" s="50">
        <v>10</v>
      </c>
    </row>
    <row r="15" spans="2:13" s="183" customFormat="1" ht="15.75" customHeight="1" x14ac:dyDescent="0.25">
      <c r="B15" s="599" t="s">
        <v>154</v>
      </c>
      <c r="C15" s="600"/>
      <c r="D15" s="601"/>
      <c r="E15" s="602" t="s">
        <v>45</v>
      </c>
      <c r="F15" s="603"/>
      <c r="G15" s="603"/>
      <c r="H15" s="939">
        <f>SUM(H16:H43)</f>
        <v>24100</v>
      </c>
      <c r="I15" s="939">
        <f t="shared" ref="I15:K15" si="0">SUM(I16:I43)</f>
        <v>24100</v>
      </c>
      <c r="J15" s="51">
        <f t="shared" si="0"/>
        <v>0</v>
      </c>
      <c r="K15" s="635">
        <f t="shared" si="0"/>
        <v>0</v>
      </c>
      <c r="M15" s="347"/>
    </row>
    <row r="16" spans="2:13" ht="63" hidden="1" customHeight="1" x14ac:dyDescent="0.2">
      <c r="B16" s="53" t="s">
        <v>90</v>
      </c>
      <c r="C16" s="54" t="s">
        <v>74</v>
      </c>
      <c r="D16" s="55" t="s">
        <v>46</v>
      </c>
      <c r="E16" s="56" t="s">
        <v>75</v>
      </c>
      <c r="F16" s="57"/>
      <c r="G16" s="58"/>
      <c r="H16" s="59">
        <f>J16</f>
        <v>0</v>
      </c>
      <c r="I16" s="60"/>
      <c r="J16" s="61">
        <f>K16</f>
        <v>0</v>
      </c>
      <c r="K16" s="62"/>
      <c r="M16" s="52"/>
    </row>
    <row r="17" spans="2:13" ht="44.25" hidden="1" customHeight="1" x14ac:dyDescent="0.2">
      <c r="B17" s="421" t="s">
        <v>91</v>
      </c>
      <c r="C17" s="422" t="s">
        <v>70</v>
      </c>
      <c r="D17" s="431" t="s">
        <v>55</v>
      </c>
      <c r="E17" s="622" t="s">
        <v>85</v>
      </c>
      <c r="F17" s="605" t="s">
        <v>429</v>
      </c>
      <c r="G17" s="69" t="s">
        <v>459</v>
      </c>
      <c r="H17" s="606">
        <f>I17+J17</f>
        <v>0</v>
      </c>
      <c r="I17" s="607">
        <f>'додаток 2'!E18</f>
        <v>0</v>
      </c>
      <c r="J17" s="608"/>
      <c r="K17" s="609"/>
    </row>
    <row r="18" spans="2:13" ht="56.25" hidden="1" customHeight="1" x14ac:dyDescent="0.2">
      <c r="B18" s="421" t="s">
        <v>386</v>
      </c>
      <c r="C18" s="422">
        <v>3032</v>
      </c>
      <c r="D18" s="431" t="s">
        <v>65</v>
      </c>
      <c r="E18" s="622" t="s">
        <v>387</v>
      </c>
      <c r="F18" s="605" t="s">
        <v>430</v>
      </c>
      <c r="G18" s="69" t="s">
        <v>459</v>
      </c>
      <c r="H18" s="606">
        <f>I18</f>
        <v>0</v>
      </c>
      <c r="I18" s="607">
        <f>'додаток 2'!E19</f>
        <v>0</v>
      </c>
      <c r="J18" s="608"/>
      <c r="K18" s="609"/>
    </row>
    <row r="19" spans="2:13" ht="59.25" hidden="1" customHeight="1" x14ac:dyDescent="0.2">
      <c r="B19" s="423" t="s">
        <v>92</v>
      </c>
      <c r="C19" s="283">
        <v>3033</v>
      </c>
      <c r="D19" s="431" t="s">
        <v>65</v>
      </c>
      <c r="E19" s="622" t="str">
        <f>'додаток 2'!D20</f>
        <v>Компенсаційні виплати на пільговий проїзд автомобільним транспортом окремим категоріям громадян</v>
      </c>
      <c r="F19" s="605" t="s">
        <v>430</v>
      </c>
      <c r="G19" s="69" t="s">
        <v>459</v>
      </c>
      <c r="H19" s="606">
        <f>I19+J19</f>
        <v>0</v>
      </c>
      <c r="I19" s="607">
        <f>'додаток 2'!E20</f>
        <v>0</v>
      </c>
      <c r="J19" s="607"/>
      <c r="K19" s="609"/>
    </row>
    <row r="20" spans="2:13" ht="87.75" hidden="1" customHeight="1" x14ac:dyDescent="0.2">
      <c r="B20" s="419" t="s">
        <v>226</v>
      </c>
      <c r="C20" s="283">
        <v>3035</v>
      </c>
      <c r="D20" s="430" t="s">
        <v>65</v>
      </c>
      <c r="E20" s="287" t="s">
        <v>227</v>
      </c>
      <c r="F20" s="605" t="s">
        <v>431</v>
      </c>
      <c r="G20" s="69" t="s">
        <v>459</v>
      </c>
      <c r="H20" s="606">
        <f>I20+J20</f>
        <v>0</v>
      </c>
      <c r="I20" s="607">
        <f>'додаток 2'!E21</f>
        <v>0</v>
      </c>
      <c r="J20" s="607"/>
      <c r="K20" s="609"/>
      <c r="M20" s="52"/>
    </row>
    <row r="21" spans="2:13" ht="66" hidden="1" customHeight="1" x14ac:dyDescent="0.2">
      <c r="B21" s="421" t="s">
        <v>288</v>
      </c>
      <c r="C21" s="422" t="s">
        <v>289</v>
      </c>
      <c r="D21" s="431" t="s">
        <v>286</v>
      </c>
      <c r="E21" s="287" t="s">
        <v>287</v>
      </c>
      <c r="F21" s="605" t="s">
        <v>432</v>
      </c>
      <c r="G21" s="69" t="s">
        <v>459</v>
      </c>
      <c r="H21" s="606">
        <f>J21</f>
        <v>0</v>
      </c>
      <c r="I21" s="607"/>
      <c r="J21" s="634">
        <f>K21</f>
        <v>0</v>
      </c>
      <c r="K21" s="609"/>
      <c r="M21" s="52"/>
    </row>
    <row r="22" spans="2:13" ht="54" customHeight="1" x14ac:dyDescent="0.2">
      <c r="B22" s="416" t="s">
        <v>345</v>
      </c>
      <c r="C22" s="428">
        <v>3112</v>
      </c>
      <c r="D22" s="604" t="s">
        <v>178</v>
      </c>
      <c r="E22" s="287" t="s">
        <v>347</v>
      </c>
      <c r="F22" s="605" t="s">
        <v>428</v>
      </c>
      <c r="G22" s="69" t="s">
        <v>459</v>
      </c>
      <c r="H22" s="606">
        <f>I22+J22</f>
        <v>10000</v>
      </c>
      <c r="I22" s="607">
        <f>'додаток 2'!F23</f>
        <v>10000</v>
      </c>
      <c r="J22" s="607"/>
      <c r="K22" s="609"/>
    </row>
    <row r="23" spans="2:13" ht="76.5" hidden="1" customHeight="1" x14ac:dyDescent="0.2">
      <c r="B23" s="518" t="s">
        <v>284</v>
      </c>
      <c r="C23" s="519">
        <v>3160</v>
      </c>
      <c r="D23" s="359" t="s">
        <v>67</v>
      </c>
      <c r="E23" s="287" t="s">
        <v>283</v>
      </c>
      <c r="F23" s="605" t="s">
        <v>430</v>
      </c>
      <c r="G23" s="69" t="s">
        <v>459</v>
      </c>
      <c r="H23" s="606">
        <f>I23</f>
        <v>0</v>
      </c>
      <c r="I23" s="607">
        <f>'додаток 2'!E24</f>
        <v>0</v>
      </c>
      <c r="J23" s="607"/>
      <c r="K23" s="609"/>
    </row>
    <row r="24" spans="2:13" ht="72" hidden="1" customHeight="1" x14ac:dyDescent="0.2">
      <c r="B24" s="421" t="s">
        <v>124</v>
      </c>
      <c r="C24" s="422" t="s">
        <v>102</v>
      </c>
      <c r="D24" s="431" t="s">
        <v>48</v>
      </c>
      <c r="E24" s="287" t="s">
        <v>103</v>
      </c>
      <c r="F24" s="605" t="s">
        <v>430</v>
      </c>
      <c r="G24" s="69" t="s">
        <v>459</v>
      </c>
      <c r="H24" s="606">
        <f>I24+J24</f>
        <v>0</v>
      </c>
      <c r="I24" s="607"/>
      <c r="J24" s="607"/>
      <c r="K24" s="609"/>
    </row>
    <row r="25" spans="2:13" ht="38.25" hidden="1" x14ac:dyDescent="0.2">
      <c r="B25" s="421" t="s">
        <v>124</v>
      </c>
      <c r="C25" s="422" t="s">
        <v>102</v>
      </c>
      <c r="D25" s="431" t="s">
        <v>48</v>
      </c>
      <c r="E25" s="287" t="s">
        <v>103</v>
      </c>
      <c r="F25" s="605" t="s">
        <v>433</v>
      </c>
      <c r="G25" s="69" t="s">
        <v>459</v>
      </c>
      <c r="H25" s="606">
        <f>I25+J25</f>
        <v>0</v>
      </c>
      <c r="I25" s="607"/>
      <c r="J25" s="607"/>
      <c r="K25" s="609"/>
    </row>
    <row r="26" spans="2:13" ht="38.25" hidden="1" x14ac:dyDescent="0.2">
      <c r="B26" s="421" t="s">
        <v>125</v>
      </c>
      <c r="C26" s="422" t="s">
        <v>104</v>
      </c>
      <c r="D26" s="431" t="s">
        <v>51</v>
      </c>
      <c r="E26" s="622">
        <f>'додаток 2'!D78</f>
        <v>0</v>
      </c>
      <c r="F26" s="605" t="s">
        <v>434</v>
      </c>
      <c r="G26" s="69" t="s">
        <v>459</v>
      </c>
      <c r="H26" s="606">
        <f>I26+J26</f>
        <v>0</v>
      </c>
      <c r="I26" s="607">
        <f>'додаток 2'!E26</f>
        <v>0</v>
      </c>
      <c r="J26" s="607"/>
      <c r="K26" s="609"/>
    </row>
    <row r="27" spans="2:13" ht="90" hidden="1" customHeight="1" x14ac:dyDescent="0.2">
      <c r="B27" s="423" t="s">
        <v>138</v>
      </c>
      <c r="C27" s="424" t="s">
        <v>139</v>
      </c>
      <c r="D27" s="432" t="s">
        <v>49</v>
      </c>
      <c r="E27" s="623" t="s">
        <v>140</v>
      </c>
      <c r="F27" s="624" t="s">
        <v>435</v>
      </c>
      <c r="G27" s="69" t="s">
        <v>459</v>
      </c>
      <c r="H27" s="610">
        <f>I27</f>
        <v>0</v>
      </c>
      <c r="I27" s="611">
        <f>'додаток 2'!E28</f>
        <v>0</v>
      </c>
      <c r="J27" s="611"/>
      <c r="K27" s="612"/>
      <c r="M27" s="52"/>
    </row>
    <row r="28" spans="2:13" ht="86.25" customHeight="1" x14ac:dyDescent="0.2">
      <c r="B28" s="419" t="s">
        <v>192</v>
      </c>
      <c r="C28" s="284" t="s">
        <v>193</v>
      </c>
      <c r="D28" s="430" t="s">
        <v>49</v>
      </c>
      <c r="E28" s="287" t="s">
        <v>194</v>
      </c>
      <c r="F28" s="624" t="s">
        <v>435</v>
      </c>
      <c r="G28" s="69" t="s">
        <v>459</v>
      </c>
      <c r="H28" s="606">
        <f>I28</f>
        <v>-222218</v>
      </c>
      <c r="I28" s="607">
        <f>'додаток 2'!E29</f>
        <v>-222218</v>
      </c>
      <c r="J28" s="607"/>
      <c r="K28" s="609"/>
    </row>
    <row r="29" spans="2:13" ht="75.75" hidden="1" customHeight="1" x14ac:dyDescent="0.2">
      <c r="B29" s="421" t="s">
        <v>291</v>
      </c>
      <c r="C29" s="284" t="s">
        <v>290</v>
      </c>
      <c r="D29" s="431" t="s">
        <v>49</v>
      </c>
      <c r="E29" s="287" t="str">
        <f>'додаток 2'!D30</f>
        <v>Інша діяльність, пов'язана з експлуатацією об'єктів житлово-комунального господарства</v>
      </c>
      <c r="F29" s="605" t="s">
        <v>436</v>
      </c>
      <c r="G29" s="69" t="s">
        <v>459</v>
      </c>
      <c r="H29" s="606">
        <f>I29</f>
        <v>0</v>
      </c>
      <c r="I29" s="607">
        <f>'додаток 2'!E30</f>
        <v>0</v>
      </c>
      <c r="J29" s="607"/>
      <c r="K29" s="609"/>
    </row>
    <row r="30" spans="2:13" ht="42.75" hidden="1" customHeight="1" x14ac:dyDescent="0.2">
      <c r="B30" s="421" t="s">
        <v>93</v>
      </c>
      <c r="C30" s="422" t="s">
        <v>78</v>
      </c>
      <c r="D30" s="431" t="s">
        <v>49</v>
      </c>
      <c r="E30" s="287" t="s">
        <v>79</v>
      </c>
      <c r="F30" s="605" t="s">
        <v>469</v>
      </c>
      <c r="G30" s="69" t="s">
        <v>459</v>
      </c>
      <c r="H30" s="606">
        <f>I30+J30</f>
        <v>0</v>
      </c>
      <c r="I30" s="607">
        <f>'додаток 2'!E31</f>
        <v>0</v>
      </c>
      <c r="J30" s="607"/>
      <c r="K30" s="609"/>
    </row>
    <row r="31" spans="2:13" s="679" customFormat="1" ht="138.75" customHeight="1" x14ac:dyDescent="0.2">
      <c r="B31" s="421" t="s">
        <v>539</v>
      </c>
      <c r="C31" s="422" t="s">
        <v>537</v>
      </c>
      <c r="D31" s="431" t="s">
        <v>274</v>
      </c>
      <c r="E31" s="287" t="s">
        <v>538</v>
      </c>
      <c r="F31" s="605" t="s">
        <v>541</v>
      </c>
      <c r="G31" s="69" t="s">
        <v>542</v>
      </c>
      <c r="H31" s="606">
        <f>I31</f>
        <v>222218</v>
      </c>
      <c r="I31" s="607">
        <f>'додаток 2'!E32</f>
        <v>222218</v>
      </c>
      <c r="J31" s="607"/>
      <c r="K31" s="609"/>
    </row>
    <row r="32" spans="2:13" ht="63.75" hidden="1" customHeight="1" x14ac:dyDescent="0.2">
      <c r="B32" s="421" t="s">
        <v>389</v>
      </c>
      <c r="C32" s="422" t="s">
        <v>390</v>
      </c>
      <c r="D32" s="431" t="s">
        <v>274</v>
      </c>
      <c r="E32" s="287" t="s">
        <v>391</v>
      </c>
      <c r="F32" s="605" t="s">
        <v>448</v>
      </c>
      <c r="G32" s="69" t="s">
        <v>459</v>
      </c>
      <c r="H32" s="606">
        <f>J32</f>
        <v>0</v>
      </c>
      <c r="I32" s="607"/>
      <c r="J32" s="634">
        <f>K32</f>
        <v>0</v>
      </c>
      <c r="K32" s="609">
        <f>'додаток 2'!J32</f>
        <v>0</v>
      </c>
    </row>
    <row r="33" spans="2:13" ht="60" hidden="1" customHeight="1" x14ac:dyDescent="0.2">
      <c r="B33" s="421" t="s">
        <v>94</v>
      </c>
      <c r="C33" s="426">
        <v>7130</v>
      </c>
      <c r="D33" s="431" t="s">
        <v>54</v>
      </c>
      <c r="E33" s="287" t="s">
        <v>68</v>
      </c>
      <c r="F33" s="605" t="s">
        <v>437</v>
      </c>
      <c r="G33" s="69" t="s">
        <v>459</v>
      </c>
      <c r="H33" s="606">
        <f>I33+J33</f>
        <v>0</v>
      </c>
      <c r="I33" s="607">
        <f>'додаток 2'!E33</f>
        <v>0</v>
      </c>
      <c r="J33" s="607"/>
      <c r="K33" s="609"/>
    </row>
    <row r="34" spans="2:13" ht="38.25" hidden="1" x14ac:dyDescent="0.2">
      <c r="B34" s="421" t="s">
        <v>95</v>
      </c>
      <c r="C34" s="426">
        <v>7350</v>
      </c>
      <c r="D34" s="431" t="s">
        <v>84</v>
      </c>
      <c r="E34" s="287" t="s">
        <v>83</v>
      </c>
      <c r="F34" s="605" t="s">
        <v>438</v>
      </c>
      <c r="G34" s="69" t="s">
        <v>459</v>
      </c>
      <c r="H34" s="606">
        <f t="shared" ref="H34:H35" si="1">I34+J34</f>
        <v>0</v>
      </c>
      <c r="I34" s="607"/>
      <c r="J34" s="634">
        <f>'додаток 2'!J34</f>
        <v>0</v>
      </c>
      <c r="K34" s="609">
        <f t="shared" ref="K34" si="2">J34</f>
        <v>0</v>
      </c>
    </row>
    <row r="35" spans="2:13" ht="49.5" hidden="1" customHeight="1" x14ac:dyDescent="0.2">
      <c r="B35" s="421" t="s">
        <v>96</v>
      </c>
      <c r="C35" s="426">
        <v>7461</v>
      </c>
      <c r="D35" s="431" t="s">
        <v>81</v>
      </c>
      <c r="E35" s="287" t="s">
        <v>82</v>
      </c>
      <c r="F35" s="605" t="s">
        <v>439</v>
      </c>
      <c r="G35" s="69" t="s">
        <v>459</v>
      </c>
      <c r="H35" s="606">
        <f t="shared" si="1"/>
        <v>0</v>
      </c>
      <c r="I35" s="607">
        <f>'додаток 2'!F35</f>
        <v>0</v>
      </c>
      <c r="J35" s="607"/>
      <c r="K35" s="609"/>
    </row>
    <row r="36" spans="2:13" ht="58.5" hidden="1" customHeight="1" x14ac:dyDescent="0.2">
      <c r="B36" s="421" t="s">
        <v>97</v>
      </c>
      <c r="C36" s="426">
        <v>7670</v>
      </c>
      <c r="D36" s="431" t="s">
        <v>53</v>
      </c>
      <c r="E36" s="287" t="s">
        <v>69</v>
      </c>
      <c r="F36" s="605" t="s">
        <v>448</v>
      </c>
      <c r="G36" s="69" t="s">
        <v>459</v>
      </c>
      <c r="H36" s="606">
        <f>I36+J36</f>
        <v>0</v>
      </c>
      <c r="I36" s="607"/>
      <c r="J36" s="634">
        <f>K36</f>
        <v>0</v>
      </c>
      <c r="K36" s="609">
        <f>'додаток 2'!J36</f>
        <v>0</v>
      </c>
    </row>
    <row r="37" spans="2:13" ht="97.5" hidden="1" customHeight="1" x14ac:dyDescent="0.2">
      <c r="B37" s="421" t="s">
        <v>101</v>
      </c>
      <c r="C37" s="426">
        <v>7693</v>
      </c>
      <c r="D37" s="431" t="s">
        <v>53</v>
      </c>
      <c r="E37" s="287" t="s">
        <v>100</v>
      </c>
      <c r="F37" s="605" t="s">
        <v>440</v>
      </c>
      <c r="G37" s="69" t="s">
        <v>459</v>
      </c>
      <c r="H37" s="606">
        <f>J37+I37</f>
        <v>0</v>
      </c>
      <c r="I37" s="607">
        <f>'додаток 2'!F38</f>
        <v>0</v>
      </c>
      <c r="J37" s="607"/>
      <c r="K37" s="609"/>
    </row>
    <row r="38" spans="2:13" ht="64.5" hidden="1" customHeight="1" x14ac:dyDescent="0.2">
      <c r="B38" s="425" t="s">
        <v>275</v>
      </c>
      <c r="C38" s="427">
        <v>8110</v>
      </c>
      <c r="D38" s="433" t="s">
        <v>277</v>
      </c>
      <c r="E38" s="287" t="s">
        <v>276</v>
      </c>
      <c r="F38" s="605" t="s">
        <v>472</v>
      </c>
      <c r="G38" s="69" t="s">
        <v>473</v>
      </c>
      <c r="H38" s="606">
        <f t="shared" ref="H38:H43" si="3">I38+J38</f>
        <v>0</v>
      </c>
      <c r="I38" s="607"/>
      <c r="J38" s="607"/>
      <c r="K38" s="609"/>
    </row>
    <row r="39" spans="2:13" s="679" customFormat="1" ht="82.5" hidden="1" customHeight="1" x14ac:dyDescent="0.2">
      <c r="B39" s="425" t="s">
        <v>275</v>
      </c>
      <c r="C39" s="427">
        <v>8110</v>
      </c>
      <c r="D39" s="433" t="s">
        <v>277</v>
      </c>
      <c r="E39" s="287" t="s">
        <v>276</v>
      </c>
      <c r="F39" s="605" t="s">
        <v>520</v>
      </c>
      <c r="G39" s="69" t="s">
        <v>508</v>
      </c>
      <c r="H39" s="606">
        <f t="shared" si="3"/>
        <v>0</v>
      </c>
      <c r="I39" s="607"/>
      <c r="J39" s="607"/>
      <c r="K39" s="609"/>
    </row>
    <row r="40" spans="2:13" ht="76.5" customHeight="1" thickBot="1" x14ac:dyDescent="0.25">
      <c r="B40" s="425" t="s">
        <v>275</v>
      </c>
      <c r="C40" s="427">
        <v>8110</v>
      </c>
      <c r="D40" s="433" t="s">
        <v>277</v>
      </c>
      <c r="E40" s="287" t="s">
        <v>276</v>
      </c>
      <c r="F40" s="605" t="s">
        <v>467</v>
      </c>
      <c r="G40" s="69" t="s">
        <v>468</v>
      </c>
      <c r="H40" s="606">
        <f>I40+J40</f>
        <v>14100</v>
      </c>
      <c r="I40" s="607">
        <f>'додаток 2'!E39</f>
        <v>14100</v>
      </c>
      <c r="J40" s="607"/>
      <c r="K40" s="609"/>
    </row>
    <row r="41" spans="2:13" ht="57" hidden="1" customHeight="1" x14ac:dyDescent="0.2">
      <c r="B41" s="425" t="s">
        <v>281</v>
      </c>
      <c r="C41" s="427">
        <v>8220</v>
      </c>
      <c r="D41" s="433" t="s">
        <v>229</v>
      </c>
      <c r="E41" s="287" t="s">
        <v>282</v>
      </c>
      <c r="F41" s="605" t="s">
        <v>441</v>
      </c>
      <c r="G41" s="69" t="s">
        <v>462</v>
      </c>
      <c r="H41" s="606">
        <f t="shared" si="3"/>
        <v>0</v>
      </c>
      <c r="I41" s="607">
        <f>'додаток 2'!E40</f>
        <v>0</v>
      </c>
      <c r="J41" s="607"/>
      <c r="K41" s="609"/>
    </row>
    <row r="42" spans="2:13" ht="63" hidden="1" customHeight="1" x14ac:dyDescent="0.2">
      <c r="B42" s="419" t="s">
        <v>278</v>
      </c>
      <c r="C42" s="283">
        <v>8240</v>
      </c>
      <c r="D42" s="430" t="s">
        <v>229</v>
      </c>
      <c r="E42" s="287" t="s">
        <v>279</v>
      </c>
      <c r="F42" s="605" t="s">
        <v>521</v>
      </c>
      <c r="G42" s="69" t="s">
        <v>460</v>
      </c>
      <c r="H42" s="606">
        <f>I42+J42</f>
        <v>0</v>
      </c>
      <c r="I42" s="607">
        <f>'додаток 2'!E41</f>
        <v>0</v>
      </c>
      <c r="J42" s="607"/>
      <c r="K42" s="609"/>
    </row>
    <row r="43" spans="2:13" ht="63" hidden="1" customHeight="1" x14ac:dyDescent="0.2">
      <c r="B43" s="698" t="s">
        <v>99</v>
      </c>
      <c r="C43" s="426">
        <v>8340</v>
      </c>
      <c r="D43" s="431" t="s">
        <v>86</v>
      </c>
      <c r="E43" s="287" t="s">
        <v>87</v>
      </c>
      <c r="F43" s="605" t="s">
        <v>470</v>
      </c>
      <c r="G43" s="69" t="s">
        <v>459</v>
      </c>
      <c r="H43" s="606">
        <f t="shared" si="3"/>
        <v>0</v>
      </c>
      <c r="I43" s="607"/>
      <c r="J43" s="634">
        <f>'додаток 2'!J42</f>
        <v>0</v>
      </c>
      <c r="K43" s="609"/>
    </row>
    <row r="44" spans="2:13" s="679" customFormat="1" ht="63" hidden="1" customHeight="1" thickBot="1" x14ac:dyDescent="0.25">
      <c r="B44" s="690" t="s">
        <v>224</v>
      </c>
      <c r="C44" s="691">
        <v>9800</v>
      </c>
      <c r="D44" s="692" t="s">
        <v>70</v>
      </c>
      <c r="E44" s="693" t="s">
        <v>225</v>
      </c>
      <c r="F44" s="694" t="s">
        <v>509</v>
      </c>
      <c r="G44" s="69" t="s">
        <v>510</v>
      </c>
      <c r="H44" s="606">
        <f>I44+J44</f>
        <v>0</v>
      </c>
      <c r="I44" s="695">
        <f>'додаток 2'!E46</f>
        <v>0</v>
      </c>
      <c r="J44" s="696">
        <f>K44</f>
        <v>0</v>
      </c>
      <c r="K44" s="697">
        <f>'додаток 2'!J46</f>
        <v>0</v>
      </c>
    </row>
    <row r="45" spans="2:13" s="183" customFormat="1" ht="31.5" customHeight="1" thickBot="1" x14ac:dyDescent="0.3">
      <c r="B45" s="570" t="s">
        <v>156</v>
      </c>
      <c r="C45" s="625"/>
      <c r="D45" s="626"/>
      <c r="E45" s="627" t="s">
        <v>157</v>
      </c>
      <c r="F45" s="628"/>
      <c r="G45" s="628"/>
      <c r="H45" s="613">
        <f>SUM(H46:H76)</f>
        <v>19400</v>
      </c>
      <c r="I45" s="613">
        <f>SUM(I46:I78)</f>
        <v>19400</v>
      </c>
      <c r="J45" s="613">
        <f>SUM(J46:J78)</f>
        <v>0</v>
      </c>
      <c r="K45" s="614">
        <f>SUM(K46:K78)</f>
        <v>0</v>
      </c>
      <c r="M45" s="347"/>
    </row>
    <row r="46" spans="2:13" ht="51" hidden="1" x14ac:dyDescent="0.2">
      <c r="B46" s="419" t="s">
        <v>158</v>
      </c>
      <c r="C46" s="284" t="s">
        <v>67</v>
      </c>
      <c r="D46" s="431" t="s">
        <v>47</v>
      </c>
      <c r="E46" s="202" t="s">
        <v>76</v>
      </c>
      <c r="F46" s="633" t="s">
        <v>442</v>
      </c>
      <c r="G46" s="69" t="s">
        <v>461</v>
      </c>
      <c r="H46" s="606">
        <f>J46</f>
        <v>0</v>
      </c>
      <c r="I46" s="607"/>
      <c r="J46" s="634">
        <f t="shared" ref="J46:J49" si="4">K46</f>
        <v>0</v>
      </c>
      <c r="K46" s="609"/>
      <c r="M46" s="52"/>
    </row>
    <row r="47" spans="2:13" ht="51.75" hidden="1" thickBot="1" x14ac:dyDescent="0.25">
      <c r="B47" s="703" t="s">
        <v>158</v>
      </c>
      <c r="C47" s="704" t="s">
        <v>67</v>
      </c>
      <c r="D47" s="432" t="s">
        <v>47</v>
      </c>
      <c r="E47" s="705" t="s">
        <v>76</v>
      </c>
      <c r="F47" s="706" t="s">
        <v>443</v>
      </c>
      <c r="G47" s="707" t="s">
        <v>459</v>
      </c>
      <c r="H47" s="610">
        <f>I47</f>
        <v>0</v>
      </c>
      <c r="I47" s="611"/>
      <c r="J47" s="611"/>
      <c r="K47" s="612"/>
      <c r="M47" s="52"/>
    </row>
    <row r="48" spans="2:13" ht="73.5" customHeight="1" thickBot="1" x14ac:dyDescent="0.25">
      <c r="B48" s="718" t="s">
        <v>204</v>
      </c>
      <c r="C48" s="719">
        <v>1021</v>
      </c>
      <c r="D48" s="720" t="s">
        <v>159</v>
      </c>
      <c r="E48" s="721" t="s">
        <v>205</v>
      </c>
      <c r="F48" s="722" t="s">
        <v>511</v>
      </c>
      <c r="G48" s="723" t="s">
        <v>512</v>
      </c>
      <c r="H48" s="724">
        <f>I48+J48</f>
        <v>19400</v>
      </c>
      <c r="I48" s="725">
        <v>19400</v>
      </c>
      <c r="J48" s="725"/>
      <c r="K48" s="726"/>
      <c r="M48" s="52"/>
    </row>
    <row r="49" spans="2:11" ht="38.25" hidden="1" x14ac:dyDescent="0.2">
      <c r="B49" s="629" t="s">
        <v>204</v>
      </c>
      <c r="C49" s="630">
        <v>1021</v>
      </c>
      <c r="D49" s="429" t="s">
        <v>159</v>
      </c>
      <c r="E49" s="202" t="s">
        <v>205</v>
      </c>
      <c r="F49" s="633"/>
      <c r="G49" s="69" t="s">
        <v>427</v>
      </c>
      <c r="H49" s="606">
        <f>I49+J49</f>
        <v>0</v>
      </c>
      <c r="I49" s="607"/>
      <c r="J49" s="607">
        <f t="shared" si="4"/>
        <v>0</v>
      </c>
      <c r="K49" s="609"/>
    </row>
    <row r="50" spans="2:11" ht="57" hidden="1" customHeight="1" x14ac:dyDescent="0.2">
      <c r="B50" s="629" t="s">
        <v>204</v>
      </c>
      <c r="C50" s="630">
        <v>1021</v>
      </c>
      <c r="D50" s="429" t="s">
        <v>159</v>
      </c>
      <c r="E50" s="202" t="s">
        <v>205</v>
      </c>
      <c r="F50" s="633" t="s">
        <v>442</v>
      </c>
      <c r="G50" s="69" t="s">
        <v>461</v>
      </c>
      <c r="H50" s="606">
        <f>J50</f>
        <v>0</v>
      </c>
      <c r="I50" s="607"/>
      <c r="J50" s="634">
        <f>K50</f>
        <v>0</v>
      </c>
      <c r="K50" s="609"/>
    </row>
    <row r="51" spans="2:11" ht="52.5" hidden="1" customHeight="1" x14ac:dyDescent="0.2">
      <c r="B51" s="416" t="s">
        <v>394</v>
      </c>
      <c r="C51" s="428">
        <v>1403</v>
      </c>
      <c r="D51" s="429" t="s">
        <v>161</v>
      </c>
      <c r="E51" s="631" t="s">
        <v>395</v>
      </c>
      <c r="F51" s="633" t="s">
        <v>458</v>
      </c>
      <c r="G51" s="69" t="s">
        <v>459</v>
      </c>
      <c r="H51" s="606">
        <f>I51+J51</f>
        <v>0</v>
      </c>
      <c r="I51" s="607"/>
      <c r="J51" s="607"/>
      <c r="K51" s="609"/>
    </row>
    <row r="52" spans="2:11" ht="114.75" hidden="1" x14ac:dyDescent="0.2">
      <c r="B52" s="629" t="s">
        <v>204</v>
      </c>
      <c r="C52" s="630">
        <v>1021</v>
      </c>
      <c r="D52" s="429" t="s">
        <v>159</v>
      </c>
      <c r="E52" s="202" t="s">
        <v>205</v>
      </c>
      <c r="F52" s="633" t="s">
        <v>471</v>
      </c>
      <c r="G52" s="69" t="s">
        <v>459</v>
      </c>
      <c r="H52" s="606">
        <f>I52</f>
        <v>0</v>
      </c>
      <c r="I52" s="607"/>
      <c r="J52" s="607"/>
      <c r="K52" s="609"/>
    </row>
    <row r="53" spans="2:11" ht="51" hidden="1" x14ac:dyDescent="0.2">
      <c r="B53" s="416" t="s">
        <v>242</v>
      </c>
      <c r="C53" s="428">
        <v>1142</v>
      </c>
      <c r="D53" s="429" t="s">
        <v>161</v>
      </c>
      <c r="E53" s="631" t="s">
        <v>243</v>
      </c>
      <c r="F53" s="633" t="s">
        <v>450</v>
      </c>
      <c r="G53" s="69" t="s">
        <v>459</v>
      </c>
      <c r="H53" s="606">
        <f>I53+J53</f>
        <v>0</v>
      </c>
      <c r="I53" s="607"/>
      <c r="J53" s="615"/>
      <c r="K53" s="616"/>
    </row>
    <row r="54" spans="2:11" ht="81" hidden="1" customHeight="1" x14ac:dyDescent="0.2">
      <c r="B54" s="416" t="s">
        <v>242</v>
      </c>
      <c r="C54" s="428">
        <v>1142</v>
      </c>
      <c r="D54" s="429" t="s">
        <v>161</v>
      </c>
      <c r="E54" s="631" t="s">
        <v>243</v>
      </c>
      <c r="F54" s="633" t="s">
        <v>444</v>
      </c>
      <c r="G54" s="69" t="s">
        <v>459</v>
      </c>
      <c r="H54" s="606">
        <f>I54</f>
        <v>0</v>
      </c>
      <c r="I54" s="607"/>
      <c r="J54" s="615"/>
      <c r="K54" s="616"/>
    </row>
    <row r="55" spans="2:11" ht="103.5" hidden="1" customHeight="1" x14ac:dyDescent="0.2">
      <c r="B55" s="416" t="s">
        <v>491</v>
      </c>
      <c r="C55" s="428">
        <v>1183</v>
      </c>
      <c r="D55" s="429" t="s">
        <v>161</v>
      </c>
      <c r="E55" s="632" t="s">
        <v>492</v>
      </c>
      <c r="F55" s="605" t="s">
        <v>448</v>
      </c>
      <c r="G55" s="69" t="s">
        <v>459</v>
      </c>
      <c r="H55" s="606">
        <f>I55+J55</f>
        <v>0</v>
      </c>
      <c r="I55" s="606"/>
      <c r="J55" s="606">
        <f>K55</f>
        <v>0</v>
      </c>
      <c r="K55" s="727">
        <f>'додаток 2'!O60</f>
        <v>0</v>
      </c>
    </row>
    <row r="56" spans="2:11" ht="38.25" hidden="1" x14ac:dyDescent="0.2">
      <c r="B56" s="416" t="s">
        <v>211</v>
      </c>
      <c r="C56" s="428">
        <v>1151</v>
      </c>
      <c r="D56" s="429" t="s">
        <v>161</v>
      </c>
      <c r="E56" s="632" t="s">
        <v>213</v>
      </c>
      <c r="F56" s="633"/>
      <c r="G56" s="69" t="s">
        <v>427</v>
      </c>
      <c r="H56" s="606">
        <f t="shared" ref="H56:H71" si="5">I56+J56</f>
        <v>0</v>
      </c>
      <c r="I56" s="607"/>
      <c r="J56" s="607">
        <f>'додаток 2'!O58</f>
        <v>0</v>
      </c>
      <c r="K56" s="609">
        <f>J56</f>
        <v>0</v>
      </c>
    </row>
    <row r="57" spans="2:11" ht="51" hidden="1" x14ac:dyDescent="0.2">
      <c r="B57" s="416" t="s">
        <v>491</v>
      </c>
      <c r="C57" s="428">
        <v>1183</v>
      </c>
      <c r="D57" s="429" t="s">
        <v>161</v>
      </c>
      <c r="E57" s="632"/>
      <c r="F57" s="633" t="s">
        <v>432</v>
      </c>
      <c r="G57" s="69" t="s">
        <v>459</v>
      </c>
      <c r="H57" s="606">
        <f t="shared" si="5"/>
        <v>0</v>
      </c>
      <c r="I57" s="607"/>
      <c r="J57" s="607"/>
      <c r="K57" s="609"/>
    </row>
    <row r="58" spans="2:11" ht="63.75" hidden="1" x14ac:dyDescent="0.2">
      <c r="B58" s="416" t="s">
        <v>338</v>
      </c>
      <c r="C58" s="428">
        <v>1182</v>
      </c>
      <c r="D58" s="429" t="s">
        <v>161</v>
      </c>
      <c r="E58" s="632" t="s">
        <v>339</v>
      </c>
      <c r="F58" s="633"/>
      <c r="G58" s="69" t="s">
        <v>427</v>
      </c>
      <c r="H58" s="606">
        <f t="shared" si="5"/>
        <v>0</v>
      </c>
      <c r="I58" s="607"/>
      <c r="J58" s="607"/>
      <c r="K58" s="609"/>
    </row>
    <row r="59" spans="2:11" ht="111" hidden="1" customHeight="1" x14ac:dyDescent="0.2">
      <c r="B59" s="416" t="s">
        <v>340</v>
      </c>
      <c r="C59" s="428">
        <v>1241</v>
      </c>
      <c r="D59" s="429" t="s">
        <v>161</v>
      </c>
      <c r="E59" s="632" t="s">
        <v>342</v>
      </c>
      <c r="F59" s="700" t="s">
        <v>448</v>
      </c>
      <c r="G59" s="69" t="s">
        <v>459</v>
      </c>
      <c r="H59" s="606">
        <f t="shared" si="5"/>
        <v>0</v>
      </c>
      <c r="I59" s="607"/>
      <c r="J59" s="607">
        <f>K59</f>
        <v>0</v>
      </c>
      <c r="K59" s="609">
        <f>додаток_5!I64</f>
        <v>0</v>
      </c>
    </row>
    <row r="60" spans="2:11" ht="106.5" hidden="1" customHeight="1" x14ac:dyDescent="0.2">
      <c r="B60" s="416" t="s">
        <v>341</v>
      </c>
      <c r="C60" s="428">
        <v>1242</v>
      </c>
      <c r="D60" s="429" t="s">
        <v>161</v>
      </c>
      <c r="E60" s="632" t="s">
        <v>343</v>
      </c>
      <c r="F60" s="700" t="s">
        <v>448</v>
      </c>
      <c r="G60" s="69" t="s">
        <v>459</v>
      </c>
      <c r="H60" s="606">
        <f t="shared" si="5"/>
        <v>0</v>
      </c>
      <c r="I60" s="607"/>
      <c r="J60" s="607">
        <f>K60</f>
        <v>0</v>
      </c>
      <c r="K60" s="609">
        <f>'додаток 2'!J63</f>
        <v>0</v>
      </c>
    </row>
    <row r="61" spans="2:11" s="679" customFormat="1" ht="156" hidden="1" customHeight="1" x14ac:dyDescent="0.2">
      <c r="B61" s="416" t="s">
        <v>485</v>
      </c>
      <c r="C61" s="428">
        <v>1261</v>
      </c>
      <c r="D61" s="429" t="s">
        <v>161</v>
      </c>
      <c r="E61" s="632" t="s">
        <v>488</v>
      </c>
      <c r="F61" s="69" t="s">
        <v>448</v>
      </c>
      <c r="G61" s="69" t="s">
        <v>459</v>
      </c>
      <c r="H61" s="606">
        <f>I61+J61</f>
        <v>0</v>
      </c>
      <c r="I61" s="607"/>
      <c r="J61" s="615">
        <f>K61</f>
        <v>0</v>
      </c>
      <c r="K61" s="609">
        <f>'додаток 2'!O65</f>
        <v>0</v>
      </c>
    </row>
    <row r="62" spans="2:11" ht="129" hidden="1" customHeight="1" x14ac:dyDescent="0.2">
      <c r="B62" s="416" t="s">
        <v>322</v>
      </c>
      <c r="C62" s="428">
        <v>1291</v>
      </c>
      <c r="D62" s="429" t="s">
        <v>161</v>
      </c>
      <c r="E62" s="632" t="s">
        <v>324</v>
      </c>
      <c r="F62" s="69" t="s">
        <v>448</v>
      </c>
      <c r="G62" s="69" t="s">
        <v>459</v>
      </c>
      <c r="H62" s="606">
        <f>I62+J62</f>
        <v>0</v>
      </c>
      <c r="I62" s="607"/>
      <c r="J62" s="615">
        <f>K62</f>
        <v>0</v>
      </c>
      <c r="K62" s="609">
        <f>'додаток 2'!O68</f>
        <v>0</v>
      </c>
    </row>
    <row r="63" spans="2:11" ht="117.75" hidden="1" customHeight="1" x14ac:dyDescent="0.2">
      <c r="B63" s="416" t="s">
        <v>323</v>
      </c>
      <c r="C63" s="428">
        <v>1292</v>
      </c>
      <c r="D63" s="429" t="s">
        <v>161</v>
      </c>
      <c r="E63" s="632" t="s">
        <v>325</v>
      </c>
      <c r="F63" s="69" t="s">
        <v>448</v>
      </c>
      <c r="G63" s="69" t="s">
        <v>459</v>
      </c>
      <c r="H63" s="606">
        <f t="shared" si="5"/>
        <v>0</v>
      </c>
      <c r="I63" s="607"/>
      <c r="J63" s="615"/>
      <c r="K63" s="609"/>
    </row>
    <row r="64" spans="2:11" ht="58.5" hidden="1" customHeight="1" x14ac:dyDescent="0.2">
      <c r="B64" s="416" t="s">
        <v>399</v>
      </c>
      <c r="C64" s="428">
        <v>1300</v>
      </c>
      <c r="D64" s="429" t="s">
        <v>161</v>
      </c>
      <c r="E64" s="632" t="s">
        <v>457</v>
      </c>
      <c r="F64" s="633" t="s">
        <v>448</v>
      </c>
      <c r="G64" s="69" t="s">
        <v>459</v>
      </c>
      <c r="H64" s="606">
        <f>I64+J64</f>
        <v>0</v>
      </c>
      <c r="I64" s="607"/>
      <c r="J64" s="615">
        <f>K64</f>
        <v>0</v>
      </c>
      <c r="K64" s="617">
        <f>'додаток 2'!J70</f>
        <v>0</v>
      </c>
    </row>
    <row r="65" spans="2:13" ht="98.25" hidden="1" customHeight="1" x14ac:dyDescent="0.2">
      <c r="B65" s="416" t="s">
        <v>171</v>
      </c>
      <c r="C65" s="428">
        <v>2010</v>
      </c>
      <c r="D65" s="429" t="s">
        <v>169</v>
      </c>
      <c r="E65" s="632" t="s">
        <v>170</v>
      </c>
      <c r="F65" s="633" t="s">
        <v>445</v>
      </c>
      <c r="G65" s="69" t="s">
        <v>463</v>
      </c>
      <c r="H65" s="606">
        <f t="shared" si="5"/>
        <v>0</v>
      </c>
      <c r="I65" s="618">
        <f>'додаток 2'!E73</f>
        <v>0</v>
      </c>
      <c r="J65" s="615"/>
      <c r="K65" s="616"/>
    </row>
    <row r="66" spans="2:13" ht="51" hidden="1" x14ac:dyDescent="0.2">
      <c r="B66" s="416" t="s">
        <v>171</v>
      </c>
      <c r="C66" s="428">
        <v>2010</v>
      </c>
      <c r="D66" s="429" t="s">
        <v>169</v>
      </c>
      <c r="E66" s="632" t="s">
        <v>170</v>
      </c>
      <c r="F66" s="633" t="s">
        <v>446</v>
      </c>
      <c r="G66" s="69" t="s">
        <v>459</v>
      </c>
      <c r="H66" s="606">
        <f t="shared" si="5"/>
        <v>0</v>
      </c>
      <c r="I66" s="618"/>
      <c r="J66" s="634">
        <f>K66</f>
        <v>0</v>
      </c>
      <c r="K66" s="609">
        <f>'додаток 2'!J73</f>
        <v>0</v>
      </c>
    </row>
    <row r="67" spans="2:13" ht="82.5" hidden="1" customHeight="1" x14ac:dyDescent="0.2">
      <c r="B67" s="416" t="s">
        <v>174</v>
      </c>
      <c r="C67" s="428">
        <v>2100</v>
      </c>
      <c r="D67" s="429" t="s">
        <v>172</v>
      </c>
      <c r="E67" s="632" t="s">
        <v>173</v>
      </c>
      <c r="F67" s="633" t="s">
        <v>447</v>
      </c>
      <c r="G67" s="69" t="s">
        <v>464</v>
      </c>
      <c r="H67" s="606">
        <f t="shared" si="5"/>
        <v>0</v>
      </c>
      <c r="I67" s="618">
        <f>'додаток 2'!E74</f>
        <v>0</v>
      </c>
      <c r="J67" s="615"/>
      <c r="K67" s="616"/>
    </row>
    <row r="68" spans="2:13" ht="94.5" hidden="1" customHeight="1" x14ac:dyDescent="0.2">
      <c r="B68" s="416" t="s">
        <v>177</v>
      </c>
      <c r="C68" s="428">
        <v>2111</v>
      </c>
      <c r="D68" s="429" t="s">
        <v>175</v>
      </c>
      <c r="E68" s="202" t="s">
        <v>176</v>
      </c>
      <c r="F68" s="633" t="s">
        <v>453</v>
      </c>
      <c r="G68" s="69" t="s">
        <v>465</v>
      </c>
      <c r="H68" s="606">
        <f t="shared" si="5"/>
        <v>0</v>
      </c>
      <c r="I68" s="618">
        <f>'додаток 2'!E75</f>
        <v>0</v>
      </c>
      <c r="J68" s="615"/>
      <c r="K68" s="616"/>
    </row>
    <row r="69" spans="2:13" s="679" customFormat="1" ht="64.5" hidden="1" customHeight="1" thickBot="1" x14ac:dyDescent="0.25">
      <c r="B69" s="728" t="s">
        <v>177</v>
      </c>
      <c r="C69" s="729">
        <v>2111</v>
      </c>
      <c r="D69" s="730" t="s">
        <v>175</v>
      </c>
      <c r="E69" s="731" t="s">
        <v>176</v>
      </c>
      <c r="F69" s="732" t="s">
        <v>448</v>
      </c>
      <c r="G69" s="733" t="s">
        <v>459</v>
      </c>
      <c r="H69" s="734">
        <f t="shared" si="5"/>
        <v>0</v>
      </c>
      <c r="I69" s="735"/>
      <c r="J69" s="736">
        <f>K69</f>
        <v>0</v>
      </c>
      <c r="K69" s="737">
        <f>'додаток 2'!J75</f>
        <v>0</v>
      </c>
    </row>
    <row r="70" spans="2:13" ht="50.25" hidden="1" customHeight="1" x14ac:dyDescent="0.2">
      <c r="B70" s="708" t="s">
        <v>400</v>
      </c>
      <c r="C70" s="709">
        <v>2170</v>
      </c>
      <c r="D70" s="710" t="s">
        <v>215</v>
      </c>
      <c r="E70" s="711" t="s">
        <v>401</v>
      </c>
      <c r="F70" s="712" t="s">
        <v>448</v>
      </c>
      <c r="G70" s="713" t="s">
        <v>459</v>
      </c>
      <c r="H70" s="714"/>
      <c r="I70" s="715"/>
      <c r="J70" s="716"/>
      <c r="K70" s="717"/>
    </row>
    <row r="71" spans="2:13" ht="50.25" hidden="1" customHeight="1" x14ac:dyDescent="0.2">
      <c r="B71" s="416" t="s">
        <v>327</v>
      </c>
      <c r="C71" s="428">
        <v>3133</v>
      </c>
      <c r="D71" s="429" t="s">
        <v>178</v>
      </c>
      <c r="E71" s="202" t="s">
        <v>328</v>
      </c>
      <c r="F71" s="633" t="s">
        <v>452</v>
      </c>
      <c r="G71" s="69" t="s">
        <v>466</v>
      </c>
      <c r="H71" s="606">
        <f t="shared" si="5"/>
        <v>0</v>
      </c>
      <c r="I71" s="618"/>
      <c r="J71" s="607"/>
      <c r="K71" s="609"/>
    </row>
    <row r="72" spans="2:13" ht="38.25" hidden="1" x14ac:dyDescent="0.2">
      <c r="B72" s="416" t="s">
        <v>165</v>
      </c>
      <c r="C72" s="428" t="s">
        <v>166</v>
      </c>
      <c r="D72" s="429" t="s">
        <v>167</v>
      </c>
      <c r="E72" s="202" t="s">
        <v>168</v>
      </c>
      <c r="F72" s="633"/>
      <c r="G72" s="69" t="s">
        <v>427</v>
      </c>
      <c r="H72" s="606">
        <f>J72</f>
        <v>0</v>
      </c>
      <c r="I72" s="618"/>
      <c r="J72" s="607"/>
      <c r="K72" s="609"/>
    </row>
    <row r="73" spans="2:13" ht="51" hidden="1" x14ac:dyDescent="0.2">
      <c r="B73" s="419" t="s">
        <v>163</v>
      </c>
      <c r="C73" s="284" t="s">
        <v>104</v>
      </c>
      <c r="D73" s="430" t="s">
        <v>51</v>
      </c>
      <c r="E73" s="202" t="s">
        <v>105</v>
      </c>
      <c r="F73" s="633" t="s">
        <v>451</v>
      </c>
      <c r="G73" s="69" t="s">
        <v>459</v>
      </c>
      <c r="H73" s="606">
        <f t="shared" ref="H73:H74" si="6">I73+J73</f>
        <v>0</v>
      </c>
      <c r="I73" s="607">
        <f>'додаток 2'!E78</f>
        <v>0</v>
      </c>
      <c r="J73" s="607"/>
      <c r="K73" s="609"/>
    </row>
    <row r="74" spans="2:13" ht="51" hidden="1" x14ac:dyDescent="0.2">
      <c r="B74" s="416" t="s">
        <v>183</v>
      </c>
      <c r="C74" s="428">
        <v>5011</v>
      </c>
      <c r="D74" s="429" t="s">
        <v>52</v>
      </c>
      <c r="E74" s="202" t="s">
        <v>179</v>
      </c>
      <c r="F74" s="633" t="s">
        <v>449</v>
      </c>
      <c r="G74" s="69" t="s">
        <v>459</v>
      </c>
      <c r="H74" s="606">
        <f t="shared" si="6"/>
        <v>0</v>
      </c>
      <c r="I74" s="607">
        <f>'додаток 2'!E80</f>
        <v>0</v>
      </c>
      <c r="J74" s="607"/>
      <c r="K74" s="609"/>
      <c r="M74" s="52"/>
    </row>
    <row r="75" spans="2:13" ht="51.75" hidden="1" thickBot="1" x14ac:dyDescent="0.25">
      <c r="B75" s="416" t="s">
        <v>184</v>
      </c>
      <c r="C75" s="428">
        <v>5012</v>
      </c>
      <c r="D75" s="429" t="s">
        <v>52</v>
      </c>
      <c r="E75" s="202" t="s">
        <v>180</v>
      </c>
      <c r="F75" s="633" t="s">
        <v>449</v>
      </c>
      <c r="G75" s="69" t="s">
        <v>459</v>
      </c>
      <c r="H75" s="606">
        <f>I75</f>
        <v>0</v>
      </c>
      <c r="I75" s="607"/>
      <c r="J75" s="607"/>
      <c r="K75" s="609"/>
      <c r="M75" s="52"/>
    </row>
    <row r="76" spans="2:13" ht="51" hidden="1" x14ac:dyDescent="0.2">
      <c r="B76" s="416" t="s">
        <v>186</v>
      </c>
      <c r="C76" s="428">
        <v>5053</v>
      </c>
      <c r="D76" s="429" t="s">
        <v>52</v>
      </c>
      <c r="E76" s="202" t="s">
        <v>182</v>
      </c>
      <c r="F76" s="633" t="s">
        <v>449</v>
      </c>
      <c r="G76" s="69" t="s">
        <v>459</v>
      </c>
      <c r="H76" s="606">
        <f>I76</f>
        <v>0</v>
      </c>
      <c r="I76" s="607">
        <f>'додаток 2'!F83</f>
        <v>0</v>
      </c>
      <c r="J76" s="607"/>
      <c r="K76" s="609"/>
      <c r="M76" s="52"/>
    </row>
    <row r="77" spans="2:13" ht="24" hidden="1" x14ac:dyDescent="0.2">
      <c r="B77" s="65" t="s">
        <v>187</v>
      </c>
      <c r="C77" s="73" t="s">
        <v>88</v>
      </c>
      <c r="D77" s="67" t="s">
        <v>52</v>
      </c>
      <c r="E77" s="56" t="s">
        <v>89</v>
      </c>
      <c r="F77" s="69"/>
      <c r="G77" s="70"/>
      <c r="H77" s="606"/>
      <c r="I77" s="607"/>
      <c r="J77" s="607"/>
      <c r="K77" s="609">
        <f>J77</f>
        <v>0</v>
      </c>
    </row>
    <row r="78" spans="2:13" ht="36.75" hidden="1" thickBot="1" x14ac:dyDescent="0.25">
      <c r="B78" s="416" t="s">
        <v>164</v>
      </c>
      <c r="C78" s="428" t="s">
        <v>122</v>
      </c>
      <c r="D78" s="67" t="s">
        <v>52</v>
      </c>
      <c r="E78" s="56" t="s">
        <v>123</v>
      </c>
      <c r="F78" s="69"/>
      <c r="G78" s="70"/>
      <c r="H78" s="606"/>
      <c r="I78" s="607"/>
      <c r="J78" s="607"/>
      <c r="K78" s="609"/>
    </row>
    <row r="79" spans="2:13" ht="15" thickBot="1" x14ac:dyDescent="0.25">
      <c r="B79" s="80" t="s">
        <v>120</v>
      </c>
      <c r="C79" s="81" t="s">
        <v>120</v>
      </c>
      <c r="D79" s="81" t="s">
        <v>120</v>
      </c>
      <c r="E79" s="82" t="s">
        <v>121</v>
      </c>
      <c r="F79" s="83" t="s">
        <v>120</v>
      </c>
      <c r="G79" s="83" t="s">
        <v>120</v>
      </c>
      <c r="H79" s="613">
        <f>H45+H15</f>
        <v>43500</v>
      </c>
      <c r="I79" s="613">
        <f t="shared" ref="I79:K79" si="7">I45+I15</f>
        <v>43500</v>
      </c>
      <c r="J79" s="613">
        <f t="shared" si="7"/>
        <v>0</v>
      </c>
      <c r="K79" s="614">
        <f t="shared" si="7"/>
        <v>0</v>
      </c>
      <c r="M79" s="52"/>
    </row>
    <row r="80" spans="2:13" ht="13.5" x14ac:dyDescent="0.25">
      <c r="D80" s="85"/>
      <c r="E80" s="86"/>
      <c r="F80" s="87"/>
      <c r="G80" s="87"/>
      <c r="H80" s="619"/>
      <c r="I80" s="620"/>
      <c r="J80" s="620"/>
      <c r="K80" s="621"/>
    </row>
    <row r="81" spans="2:11" ht="13.5" x14ac:dyDescent="0.25">
      <c r="D81" s="85"/>
      <c r="E81" s="86"/>
      <c r="F81" s="87"/>
      <c r="G81" s="87"/>
      <c r="H81" s="88"/>
      <c r="I81" s="88"/>
      <c r="J81" s="88"/>
      <c r="K81" s="88"/>
    </row>
    <row r="82" spans="2:11" s="94" customFormat="1" ht="18.75" x14ac:dyDescent="0.3">
      <c r="B82" s="28"/>
      <c r="C82" s="89"/>
      <c r="D82" s="89"/>
      <c r="E82" s="89"/>
      <c r="F82" s="90"/>
      <c r="G82" s="91"/>
      <c r="H82" s="92"/>
      <c r="I82" s="93"/>
    </row>
    <row r="83" spans="2:11" s="679" customFormat="1" ht="18.75" x14ac:dyDescent="0.3">
      <c r="B83" s="28" t="s">
        <v>535</v>
      </c>
      <c r="C83" s="28"/>
      <c r="D83" s="162"/>
      <c r="F83" s="740"/>
      <c r="G83" s="740"/>
      <c r="H83" s="740" t="s">
        <v>536</v>
      </c>
      <c r="I83" s="97"/>
      <c r="J83" s="97"/>
    </row>
    <row r="84" spans="2:11" x14ac:dyDescent="0.2">
      <c r="F84" s="95"/>
      <c r="G84" s="95"/>
      <c r="H84" s="96"/>
    </row>
    <row r="85" spans="2:11" x14ac:dyDescent="0.2">
      <c r="F85" s="95"/>
      <c r="G85" s="95"/>
      <c r="H85" s="98"/>
    </row>
    <row r="91" spans="2:11" s="94" customFormat="1" x14ac:dyDescent="0.2">
      <c r="H91" s="99"/>
    </row>
    <row r="92" spans="2:11" s="94" customFormat="1" x14ac:dyDescent="0.2">
      <c r="H92" s="99"/>
    </row>
    <row r="93" spans="2:11" s="94" customFormat="1" x14ac:dyDescent="0.2">
      <c r="H93" s="99"/>
    </row>
    <row r="94" spans="2:11" s="94" customFormat="1" x14ac:dyDescent="0.2">
      <c r="H94" s="99"/>
    </row>
    <row r="95" spans="2:11" s="94" customFormat="1" x14ac:dyDescent="0.2">
      <c r="H95" s="99"/>
    </row>
  </sheetData>
  <mergeCells count="16">
    <mergeCell ref="B12:B13"/>
    <mergeCell ref="C12:C13"/>
    <mergeCell ref="D12:D13"/>
    <mergeCell ref="E12:E13"/>
    <mergeCell ref="F12:F13"/>
    <mergeCell ref="I1:K1"/>
    <mergeCell ref="C8:K8"/>
    <mergeCell ref="I12:I13"/>
    <mergeCell ref="J12:K12"/>
    <mergeCell ref="H12:H13"/>
    <mergeCell ref="C7:K7"/>
    <mergeCell ref="C6:K6"/>
    <mergeCell ref="H2:K2"/>
    <mergeCell ref="H3:K3"/>
    <mergeCell ref="H4:K4"/>
    <mergeCell ref="G12:G13"/>
  </mergeCells>
  <phoneticPr fontId="0" type="noConversion"/>
  <pageMargins left="0.55118110236220474" right="0.15748031496062992" top="0.51181102362204722" bottom="0.19685039370078741" header="0.19685039370078741" footer="0.23622047244094491"/>
  <pageSetup paperSize="9" scale="5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додаток_1</vt:lpstr>
      <vt:lpstr>додаток_2</vt:lpstr>
      <vt:lpstr>додаток 2</vt:lpstr>
      <vt:lpstr>додаток 3</vt:lpstr>
      <vt:lpstr>додаток_5</vt:lpstr>
      <vt:lpstr>додаток 4</vt:lpstr>
      <vt:lpstr>Лист1</vt:lpstr>
      <vt:lpstr>'додаток 2'!Область_печати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2025-03-20T09:25:50Z</cp:lastPrinted>
  <dcterms:created xsi:type="dcterms:W3CDTF">2000-06-23T10:38:01Z</dcterms:created>
  <dcterms:modified xsi:type="dcterms:W3CDTF">2025-03-26T13:30:44Z</dcterms:modified>
</cp:coreProperties>
</file>