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cuments\Documents\Програми\2025\Енергоефективність\"/>
    </mc:Choice>
  </mc:AlternateContent>
  <bookViews>
    <workbookView xWindow="0" yWindow="0" windowWidth="17520" windowHeight="8085" activeTab="3"/>
  </bookViews>
  <sheets>
    <sheet name="2025" sheetId="32" r:id="rId1"/>
    <sheet name="22.01.2025" sheetId="35" r:id="rId2"/>
    <sheet name="14.05.2025 " sheetId="36" r:id="rId3"/>
    <sheet name="08.07.2025" sheetId="37" r:id="rId4"/>
    <sheet name="Лист5" sheetId="16" state="hidden" r:id="rId5"/>
    <sheet name="Лист1" sheetId="12" state="hidden" r:id="rId6"/>
    <sheet name="Лист2" sheetId="13" state="hidden" r:id="rId7"/>
    <sheet name="Лист4" sheetId="15" state="hidden" r:id="rId8"/>
  </sheets>
  <calcPr calcId="162913"/>
</workbook>
</file>

<file path=xl/calcChain.xml><?xml version="1.0" encoding="utf-8"?>
<calcChain xmlns="http://schemas.openxmlformats.org/spreadsheetml/2006/main">
  <c r="Y48" i="37" l="1"/>
  <c r="X48" i="37"/>
  <c r="Q96" i="37"/>
  <c r="I81" i="37"/>
  <c r="H81" i="37"/>
  <c r="G81" i="37"/>
  <c r="F81" i="37"/>
  <c r="E81" i="37"/>
  <c r="D81" i="37"/>
  <c r="U48" i="37"/>
  <c r="R48" i="37"/>
  <c r="N48" i="37"/>
  <c r="L48" i="37"/>
  <c r="K48" i="37"/>
  <c r="J48" i="37"/>
  <c r="H48" i="37"/>
  <c r="C48" i="37"/>
  <c r="Q40" i="37"/>
  <c r="S40" i="37" s="1"/>
  <c r="G40" i="37"/>
  <c r="I40" i="37" s="1"/>
  <c r="M39" i="37"/>
  <c r="M48" i="37" s="1"/>
  <c r="O48" i="37" s="1"/>
  <c r="Q48" i="37" s="1"/>
  <c r="S48" i="37" s="1"/>
  <c r="I39" i="37"/>
  <c r="I38" i="37"/>
  <c r="I37" i="37"/>
  <c r="S29" i="37"/>
  <c r="Q29" i="37"/>
  <c r="I29" i="37"/>
  <c r="G29" i="37"/>
  <c r="O28" i="37"/>
  <c r="Q28" i="37" s="1"/>
  <c r="S28" i="37" s="1"/>
  <c r="M28" i="37"/>
  <c r="I25" i="37"/>
  <c r="I24" i="37"/>
  <c r="S22" i="37"/>
  <c r="R22" i="37"/>
  <c r="Q22" i="37"/>
  <c r="P22" i="37"/>
  <c r="O20" i="37"/>
  <c r="Q20" i="37" s="1"/>
  <c r="S20" i="37" s="1"/>
  <c r="M20" i="37"/>
  <c r="I20" i="37"/>
  <c r="I48" i="37" s="1"/>
  <c r="O39" i="37" l="1"/>
  <c r="Q39" i="37" s="1"/>
  <c r="S39" i="37" s="1"/>
  <c r="Q96" i="36"/>
  <c r="I81" i="36"/>
  <c r="H81" i="36"/>
  <c r="G81" i="36"/>
  <c r="F81" i="36"/>
  <c r="E81" i="36"/>
  <c r="D81" i="36"/>
  <c r="U48" i="36"/>
  <c r="N48" i="36"/>
  <c r="L48" i="36"/>
  <c r="K48" i="36"/>
  <c r="J48" i="36"/>
  <c r="H48" i="36"/>
  <c r="C48" i="36"/>
  <c r="S40" i="36"/>
  <c r="Q40" i="36"/>
  <c r="G40" i="36"/>
  <c r="I40" i="36" s="1"/>
  <c r="M39" i="36"/>
  <c r="O39" i="36" s="1"/>
  <c r="Q39" i="36" s="1"/>
  <c r="S39" i="36" s="1"/>
  <c r="I39" i="36"/>
  <c r="I38" i="36"/>
  <c r="I37" i="36"/>
  <c r="Q29" i="36"/>
  <c r="S29" i="36" s="1"/>
  <c r="G29" i="36"/>
  <c r="I29" i="36" s="1"/>
  <c r="M28" i="36"/>
  <c r="O28" i="36" s="1"/>
  <c r="Q28" i="36" s="1"/>
  <c r="S28" i="36" s="1"/>
  <c r="I25" i="36"/>
  <c r="I24" i="36"/>
  <c r="R22" i="36"/>
  <c r="R48" i="36" s="1"/>
  <c r="Q22" i="36"/>
  <c r="S22" i="36" s="1"/>
  <c r="P22" i="36"/>
  <c r="M20" i="36"/>
  <c r="M48" i="36" s="1"/>
  <c r="O48" i="36" s="1"/>
  <c r="Q48" i="36" s="1"/>
  <c r="I20" i="36"/>
  <c r="I48" i="36" s="1"/>
  <c r="S48" i="36" l="1"/>
  <c r="O20" i="36"/>
  <c r="Q20" i="36" s="1"/>
  <c r="S20" i="36" s="1"/>
  <c r="U48" i="35"/>
  <c r="Q96" i="35"/>
  <c r="I81" i="35"/>
  <c r="H81" i="35"/>
  <c r="G81" i="35"/>
  <c r="F81" i="35"/>
  <c r="E81" i="35"/>
  <c r="D81" i="35"/>
  <c r="N48" i="35"/>
  <c r="L48" i="35"/>
  <c r="K48" i="35"/>
  <c r="J48" i="35"/>
  <c r="H48" i="35"/>
  <c r="C48" i="35"/>
  <c r="S40" i="35"/>
  <c r="Q40" i="35"/>
  <c r="I40" i="35"/>
  <c r="G40" i="35"/>
  <c r="O39" i="35"/>
  <c r="Q39" i="35" s="1"/>
  <c r="S39" i="35" s="1"/>
  <c r="M39" i="35"/>
  <c r="I39" i="35"/>
  <c r="I38" i="35"/>
  <c r="I37" i="35"/>
  <c r="Q29" i="35"/>
  <c r="S29" i="35" s="1"/>
  <c r="G29" i="35"/>
  <c r="I29" i="35" s="1"/>
  <c r="M28" i="35"/>
  <c r="O28" i="35" s="1"/>
  <c r="Q28" i="35" s="1"/>
  <c r="S28" i="35" s="1"/>
  <c r="I25" i="35"/>
  <c r="I24" i="35"/>
  <c r="R22" i="35"/>
  <c r="R48" i="35" s="1"/>
  <c r="Q22" i="35"/>
  <c r="S22" i="35" s="1"/>
  <c r="P22" i="35"/>
  <c r="M20" i="35"/>
  <c r="M48" i="35" s="1"/>
  <c r="O48" i="35" s="1"/>
  <c r="Q48" i="35" s="1"/>
  <c r="S48" i="35" s="1"/>
  <c r="I20" i="35"/>
  <c r="I48" i="35" s="1"/>
  <c r="O20" i="35" l="1"/>
  <c r="Q20" i="35" s="1"/>
  <c r="S20" i="35" s="1"/>
  <c r="C48" i="32" l="1"/>
  <c r="Q96" i="32" l="1"/>
  <c r="I81" i="32"/>
  <c r="H81" i="32"/>
  <c r="G81" i="32"/>
  <c r="F81" i="32"/>
  <c r="E81" i="32"/>
  <c r="D81" i="32"/>
  <c r="N48" i="32"/>
  <c r="L48" i="32"/>
  <c r="K48" i="32"/>
  <c r="J48" i="32"/>
  <c r="H48" i="32"/>
  <c r="Q40" i="32"/>
  <c r="S40" i="32" s="1"/>
  <c r="G40" i="32"/>
  <c r="I40" i="32" s="1"/>
  <c r="M39" i="32"/>
  <c r="O39" i="32" s="1"/>
  <c r="Q39" i="32" s="1"/>
  <c r="S39" i="32" s="1"/>
  <c r="I39" i="32"/>
  <c r="I38" i="32"/>
  <c r="I37" i="32"/>
  <c r="Q29" i="32"/>
  <c r="S29" i="32" s="1"/>
  <c r="G29" i="32"/>
  <c r="I29" i="32" s="1"/>
  <c r="M28" i="32"/>
  <c r="O28" i="32" s="1"/>
  <c r="Q28" i="32" s="1"/>
  <c r="S28" i="32" s="1"/>
  <c r="I25" i="32"/>
  <c r="I24" i="32"/>
  <c r="R22" i="32"/>
  <c r="R48" i="32" s="1"/>
  <c r="Q22" i="32"/>
  <c r="S22" i="32" s="1"/>
  <c r="P22" i="32"/>
  <c r="M20" i="32"/>
  <c r="I20" i="32"/>
  <c r="M48" i="32" l="1"/>
  <c r="O48" i="32" s="1"/>
  <c r="Q48" i="32" s="1"/>
  <c r="S48" i="32" s="1"/>
  <c r="O20" i="32"/>
  <c r="Q20" i="32" s="1"/>
  <c r="S20" i="32" s="1"/>
  <c r="I48" i="32"/>
</calcChain>
</file>

<file path=xl/sharedStrings.xml><?xml version="1.0" encoding="utf-8"?>
<sst xmlns="http://schemas.openxmlformats.org/spreadsheetml/2006/main" count="1485" uniqueCount="245">
  <si>
    <t>№ з/п</t>
  </si>
  <si>
    <t>Перелік заходів програми</t>
  </si>
  <si>
    <t xml:space="preserve">Обсяги фінансування (вартість), тис. грн., </t>
  </si>
  <si>
    <t>Джерела фінансування</t>
  </si>
  <si>
    <t>Орієнтовний строк виконання заходу</t>
  </si>
  <si>
    <t>Виконавець програми</t>
  </si>
  <si>
    <t>3</t>
  </si>
  <si>
    <t>Юрій СОСЮК</t>
  </si>
  <si>
    <t>Додаток 3                                                до Програми</t>
  </si>
  <si>
    <t xml:space="preserve">Заступник міського голови з питань діяльності виконавчих органів ради </t>
  </si>
  <si>
    <t>_</t>
  </si>
  <si>
    <t>Місцевий бюджет, інші джерела незабороненні чинним законодавством України</t>
  </si>
  <si>
    <t>впровадження автонономних вуличних ліхтарів на існуючій мережі вуличного освітлення</t>
  </si>
  <si>
    <t>встановлення стовпів з автономними вуличними ліхтарями на місцевості з відстнім вуличним освітленням</t>
  </si>
  <si>
    <t>Запровадження системи енергетичного менеджменту в
бюджетних закладах та установах Здолбунівської міської територіальної громади</t>
  </si>
  <si>
    <t>Проведення інформаційно-роз'яснювальної роботи серед населення громади щодо впровадження енергозберігаючих заходів</t>
  </si>
  <si>
    <t>4</t>
  </si>
  <si>
    <t>5</t>
  </si>
  <si>
    <t>Заклади бюджетної сфери, установи та заклади комунальної власності Здолбунівської міської територіальної громади</t>
  </si>
  <si>
    <t>2023-2025</t>
  </si>
  <si>
    <t>Здолбунівська міська рада</t>
  </si>
  <si>
    <t>Управління з гуманітарних питань Здолбунівської міської ради, заклади освіти Здолбунівської міської територіальної громади</t>
  </si>
  <si>
    <t>Управління з гуманітарних питань Здолбунівської міської ради, заклади культури Здолбунівської міської територіальної громади</t>
  </si>
  <si>
    <t>КП "Здолбунівське"</t>
  </si>
  <si>
    <t>Проведення енергетичного аудиту будівель бюджетних установ та закладів</t>
  </si>
  <si>
    <t>КП "Здолбунівкомуненергія"</t>
  </si>
  <si>
    <t>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</si>
  <si>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Капітальний ремонт будівлі (утеплення стін фасаду) будівлі Здолбунівського ліцею №2 Здолбунівської міської ради по  вул. Незалежності, 15, м. Здолбунів.</t>
  </si>
  <si>
    <t>Капітальний ремонт будівлі (утеплення стін фасаду) Здолбунівського ліцею №1 Здолбунівської міської ради Рівненської області по  вул. В.Жука,4, м. Здолбунів</t>
  </si>
  <si>
    <t>Капітальний ремонт будівлі (утеплення стін фасаду) Здолбунівського ліцею №3 Здолбунівської міської ради Рівненської області по  вул. вул. Кармелюка, 5, м. Здолбунів</t>
  </si>
  <si>
    <t>Капітальний ремонт будівлі (утеплення стін фасаду) Здолбунівського ліцею №4 Здолбунівської міської ради Рівненської області по  вул. вул. Шкільна,11, м. Здолбунів</t>
  </si>
  <si>
    <t>Капітальний ремонт будівлі (утеплення стін фасаду) Здолбунівського ліцею №5 Здолбунівської міської ради Рівненської області по  вул. вул. вул. Міцкевича, 36, м. Здолбунів</t>
  </si>
  <si>
    <t>Капітальний ремонт будівлі (утеплення стін фасаду) Здолбунівського ліцею №6 Здолбунівської міської ради Рівненської області по  вул. вул. вул. Шкільна, 40, м. Здолбунів</t>
  </si>
  <si>
    <t>Капітальний ремонт будівлі (утеплення стін фасаду) Глинського ліцею  Здолбунівської  міської ради Рівненської області  по вул. Центральна, 15, с. Глинськ Рівненської обл.</t>
  </si>
  <si>
    <t>Капітальний ремонт будівлі (утеплення стін фасаду) Здолбунівської початкової школи №7  Здолбунівської міської ради Рівненської області по  вул. Л.Українки, 2, м. Здолбунів</t>
  </si>
  <si>
    <t>Капітальний ремонт будівлі (утеплення стін фасаду) Копитківського ліцею  Здолбунівської  міської ради Рівненської області  по вул. Шкільна, 2, с. Копиткове Рівненської обл.</t>
  </si>
  <si>
    <t>Капітальний ремонт будівлі (утеплення стін фасаду) Новосілківської гімназії  Здолбунівської  міської ради Рівненської області  по вул. Шкільна, 2, с. Новосілки Рівненської обл.</t>
  </si>
  <si>
    <t>Капітальний ремонт будівлі (утеплення стін фасаду) П'ятигірської гімназії  Здолбунівської  міської ради Рівненської області  по вул. Центральна, 1а, с. П'ятигори Рівненської обл.</t>
  </si>
  <si>
    <t>Капітальний ремонт будівлі (утеплення стін фасаду) Новомильської гімназії  Здолбунівської  міської ради Рівненської області  по вул. Центральна, 3, с. Новомильськ Рівненської обл.</t>
  </si>
  <si>
    <t>Капітальний ремонт (утеплення фасадів) будівель закладів освіти Здолбунівської міської ради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</si>
  <si>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</si>
  <si>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</si>
  <si>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</si>
  <si>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</si>
  <si>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</si>
  <si>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</si>
  <si>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</si>
  <si>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</si>
  <si>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</si>
  <si>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</si>
  <si>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</si>
  <si>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</si>
  <si>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</si>
  <si>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Капітальний ремонт будівлі (утеплення стін фасаду) Здолбунівського закладу дошкільної освіти  (ясла-садок)  «Бджілка» Здолбунівської міської ради по  вул. Герцена, 3а, м. Здолбунів</t>
  </si>
  <si>
    <t>Капітальний ремонт будівлі (утеплення стін фасаду) Здолбунівського закладу дошкільної освіти  (ясла-садок)  №2 «Дзвіночак» Здолбунівської міської ради по вул. Д.Галицького 16, м. Здолбунів</t>
  </si>
  <si>
    <t>Капітальний ремонт будівлі (утеплення стін фасаду) Здолбунівського закладу дошкільної освіти  (ясла-садок)  №3 «Ладоньки» Здолбунівської міської ради по вул. вул. Шкільна, 35а, м. Здолбунів</t>
  </si>
  <si>
    <t>Капітальний ремонт будівлі (утеплення стін фасаду) Здолбунівського закладу дошкільної освіти  (ясла-садок)  №5 «Усмішка» Здолбунівської міської ради по вул. вул. Шкільна, 42а, м. Здолбунів</t>
  </si>
  <si>
    <t>Капітальний ремонт будівлі (утеплення стін фасаду) Здолбунівського закладу дошкільної освіти  (ясла-садок)  «Грайлик» Здолбунівської міської ради по  вул. Садова,39, м. Здолбунів</t>
  </si>
  <si>
    <t>Капітальний ремонт будівлі (утеплення стін фасаду) Копитківського закладу дошкільної освіти  (ясла-садок)  «Сонечко» Здолбунівської міської ради  по  вул. Шкільна,7а, с. Копиткове</t>
  </si>
  <si>
    <t>Капітальний ремонт будівлі (утеплення стін фасаду) Новомильський заклад дошкільної освіти  (садок) «Барвінок»  Здолбунівської міської ради  по  вул. Центральна,3б, с. Новомильськ</t>
  </si>
  <si>
    <t>Капітальний ремонт (утеплення фасадів) будівель закладів культури Здолбунівської міської ради</t>
  </si>
  <si>
    <t xml:space="preserve">Капітальний ремонт будівлі (утеплення стін фасаду) центру культури і дозвілля Здолбунівської міської ради по  вул.Незалежності, буд.41, м.Здолбунів, </t>
  </si>
  <si>
    <t>Капітальний ремонт будівлі (утеплення стін фасаду) міського клубу-філії Здолбунівського центру культури і дозвілля по вулл. Кармелюка,1, м. Здолбунів</t>
  </si>
  <si>
    <t>Капітальний ремонт будівлі (утеплення стін фасаду) будиноку культури-філія с. Копиткове Здолбунівського центру культури і дозвілля по вул. Шкільна, 10 А, с. Копиткове</t>
  </si>
  <si>
    <t>Капітальний ремонт будівлі (утеплення стін фасаду) будинку культури-філія с. Глинськ,Здолбунівського центру культури і дозвілля по вул. Центральна,17,с. Глинськ</t>
  </si>
  <si>
    <t>Капітальний ремонт будівлі (утеплення стін фасаду) клубу-філія с.Ільпінь,Здолбунівського центру культури і дозвілля по вул. Миру,22, с. Ільпінь</t>
  </si>
  <si>
    <t>Капітальний ремонт будівлі (утеплення стін фасаду) клубу-філія с.Ільпінь,Здолбунівського центру культури і дозвілля по вул. Шевченка,3, с. Богдашів.</t>
  </si>
  <si>
    <t>Капітальний ремонт будівлі (утеплення стін фасаду) клубу-філія с.Орестів,Здолбунівського центру культури і дозвілля по вул. Зелена,4, с. Орестів</t>
  </si>
  <si>
    <t>Капітальний ремонт будівлі (утеплення стін фасаду) клубу-філія с.Новомильськ,Здолбунівського центру культури і дозвілля по вул. Центральна,39,а, с. Новомильськ</t>
  </si>
  <si>
    <t>Капітальний ремонт будівлі (утеплення стін фасаду) клубу-філія с. Новосілки,Здолбунівського центру культури і дозвілля по вул. Шкільна,3,с. Новосілки</t>
  </si>
  <si>
    <t>Капітальний ремонт будівлі (утеплення стін фасаду) клубу-філія с. П'ятигори,Здолбунівського центру культури і дозвілля по вул. Центральна,25б, с. П'ятигори</t>
  </si>
  <si>
    <r>
      <t xml:space="preserve">Капітальний ремонт будівлі (утеплення стін фасаду)  клубу-філія с. Степанівка,Здолбунівського центру культури і дозвілляпо вул. </t>
    </r>
    <r>
      <rPr>
        <sz val="10"/>
        <color rgb="FFFF0000"/>
        <rFont val="Times New Roman"/>
        <family val="1"/>
        <charset val="204"/>
      </rPr>
      <t>Приходька</t>
    </r>
    <r>
      <rPr>
        <sz val="10"/>
        <color rgb="FF000000"/>
        <rFont val="Times New Roman"/>
        <family val="1"/>
        <charset val="204"/>
      </rPr>
      <t>,15,с. Степанівка</t>
    </r>
  </si>
  <si>
    <r>
      <t xml:space="preserve">Капітальний ремонт будівлі (утеплення стін фасаду) Ільпінської початкової школи  Здолбунівської  міської ради Рівненської області  по </t>
    </r>
    <r>
      <rPr>
        <sz val="10"/>
        <color rgb="FFFF0000"/>
        <rFont val="Times New Roman"/>
        <family val="1"/>
        <charset val="204"/>
      </rPr>
      <t>вул. Приходька, 16</t>
    </r>
    <r>
      <rPr>
        <sz val="10"/>
        <color rgb="FF000000"/>
        <rFont val="Times New Roman"/>
        <family val="1"/>
        <charset val="204"/>
      </rPr>
      <t>, с. Ільпінь Рівненської обл.</t>
    </r>
  </si>
  <si>
    <t>Здолбунівська міська рада,Управління з гуманітарних питань Здолбунівської міської ради, заклади освіти Здолбунівської міської територіальної громади</t>
  </si>
  <si>
    <t>Завдання та заходи до місцевої цільової Програми енергоефективності та енергозбереження  Здолбунівської міської територіальної громади  на 2023-2025 роки</t>
  </si>
  <si>
    <t>5.14.</t>
  </si>
  <si>
    <t>5.15.</t>
  </si>
  <si>
    <t>5.16.</t>
  </si>
  <si>
    <t>5.17.</t>
  </si>
  <si>
    <t>5.18.</t>
  </si>
  <si>
    <t>5.19.</t>
  </si>
  <si>
    <t>5.20.</t>
  </si>
  <si>
    <t>6.1.</t>
  </si>
  <si>
    <t>6.2.</t>
  </si>
  <si>
    <t>6.3.</t>
  </si>
  <si>
    <t>6.4.</t>
  </si>
  <si>
    <t>6.5.</t>
  </si>
  <si>
    <t>6.7.</t>
  </si>
  <si>
    <t>6.8.</t>
  </si>
  <si>
    <t>6.9.</t>
  </si>
  <si>
    <t>6.10.</t>
  </si>
  <si>
    <t>6.11.</t>
  </si>
  <si>
    <t>6.12.</t>
  </si>
  <si>
    <t>7.</t>
  </si>
  <si>
    <t>7.1.</t>
  </si>
  <si>
    <t>7.2.</t>
  </si>
  <si>
    <t>7.3.</t>
  </si>
  <si>
    <t>7.4.</t>
  </si>
  <si>
    <t>7.5.</t>
  </si>
  <si>
    <t>7.6.</t>
  </si>
  <si>
    <t>7.7.</t>
  </si>
  <si>
    <t>7.8.</t>
  </si>
  <si>
    <t>8.</t>
  </si>
  <si>
    <t>5.21.</t>
  </si>
  <si>
    <t>5.22.</t>
  </si>
  <si>
    <t>5.23.</t>
  </si>
  <si>
    <t>5.24.</t>
  </si>
  <si>
    <t>6.13.</t>
  </si>
  <si>
    <t>10.</t>
  </si>
  <si>
    <t>Здолбунівська міська рада,Управління з гуманітарних питань Здолбунівської міської ради, заклади освіти Здолбунівської міської ради</t>
  </si>
  <si>
    <t>Управління з гуманітарних питань Здолбунівської міської ради, заклади культури Здолбунівської міської ради</t>
  </si>
  <si>
    <t>Управління з гуманітарних питань Здолбунівської міської ради, заклади охорони здоров'я Здолбунівської міської ради</t>
  </si>
  <si>
    <t>Здолбунівська міська рада,Здолбунівський територіальний центр соціального обслугвування (надання соціалтних послуг) Здолбунівської міської ради</t>
  </si>
  <si>
    <t>9.1.</t>
  </si>
  <si>
    <t>9.2.</t>
  </si>
  <si>
    <t>11.</t>
  </si>
  <si>
    <t>6.6.</t>
  </si>
  <si>
    <t>9.</t>
  </si>
  <si>
    <t>Всього</t>
  </si>
  <si>
    <t>Розділ 1. Запровадження системи енергетичного менеджменту в
бюджетних закладах та установах Здолбунівської міської територіальної громади</t>
  </si>
  <si>
    <t>Розділ 2. Проведення інформаційно-роз'яснювальної роботи серед населення громади щодо впровадження енергозберігаючих заходів</t>
  </si>
  <si>
    <t>Розділ 3. 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</si>
  <si>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Розділ 4. Проведення енергетичного аудиту будівель бюджетних установ та закладів Здолбунівської міської ради</t>
  </si>
  <si>
    <t>ВСЬОГО ПО РОЗДІЛУ 5</t>
  </si>
  <si>
    <t>ВСЬОГО ПО РОЗДІЛУ 6</t>
  </si>
  <si>
    <t>7.9.</t>
  </si>
  <si>
    <t>ВСЬОГО ПО РОЗДІЛУ 7</t>
  </si>
  <si>
    <t>ВСЬОГО ПО РОЗДІЛУ 8</t>
  </si>
  <si>
    <t>8.1.</t>
  </si>
  <si>
    <t>Розділ 9. Модернізація системи вуличного освітлення:</t>
  </si>
  <si>
    <t>ВСЬОГО ПО РОЗДІЛУ 9</t>
  </si>
  <si>
    <t>. Реконструкція теплових мереж з застосуванням попередньо ізольованих труб довжиною 300 м.</t>
  </si>
  <si>
    <t>Роздіп 10. Модернізація системи теплопостачання</t>
  </si>
  <si>
    <t xml:space="preserve">10.1. </t>
  </si>
  <si>
    <t>10.2.</t>
  </si>
  <si>
    <t xml:space="preserve"> Придбання котлоагрегатів ТМ "КОЛВІ" в кількості 3 шт.</t>
  </si>
  <si>
    <t>ВСЬОГО ПО РОЗДІЛУ 10</t>
  </si>
  <si>
    <t>11.1.</t>
  </si>
  <si>
    <t>ВСЬОГО ПО РОЗДІЛУ 11</t>
  </si>
  <si>
    <t>ВСЬОГО ПО ПРОГРАМІ</t>
  </si>
  <si>
    <t>ВСЬОГО ПО РОЗДІЛУ 1</t>
  </si>
  <si>
    <t>ВСЬОГО ПО РОЗДІЛУ 2</t>
  </si>
  <si>
    <t>ВСЬОГО ПО РОЗДІЛУ 3</t>
  </si>
  <si>
    <t>ВСЬОГО ПО РОЗДІЛУ 4</t>
  </si>
  <si>
    <t>Капітальний ремонт будівлі хірургічного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</si>
  <si>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інфекційного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</si>
  <si>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поліклініки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</si>
  <si>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терапевтичного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</si>
  <si>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покрівлі будівлі пологового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</si>
  <si>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7.10.</t>
  </si>
  <si>
    <t>7.11.</t>
  </si>
  <si>
    <t>7.12.</t>
  </si>
  <si>
    <t>7.13.</t>
  </si>
  <si>
    <t>7.14.</t>
  </si>
  <si>
    <t>7.15.</t>
  </si>
  <si>
    <t>7.16.</t>
  </si>
  <si>
    <t xml:space="preserve">Обсяги фінансування (вартість), грн., </t>
  </si>
  <si>
    <t xml:space="preserve">Капітальний ремонт будівель Здолбунівського закладу дошкільної освіти (ясла-садок) «Бджілка» Здолбунівської міської ради Рівненської області за адресою: вул. Захисників Маріуполя, 3 А,  м. Здолбунів, Рівненської області (заходи з енергозбереження - утеплення фасадів, утеплення та ремонт дахів), в тому числі виготовлення ПКД
</t>
  </si>
  <si>
    <t>Капітальний ремонт будівлі Здолбунівської початкової школи №7 Здолбунівської міської ради Рівненської області за адресою: вул. Лесі Українки, 2, м. Здолбунів, Рівненської області (заходи з енергозбереження - утеплення фасаду, утеплення та ремонт даху), в тому числі виготовлення ПКД</t>
  </si>
  <si>
    <t>5.25.</t>
  </si>
  <si>
    <t>Розділ 7. Заходи з енергозбереження у закладах охорони здоров'я Здолбунівської міської ради:</t>
  </si>
  <si>
    <t>Розділ 5. Заходи з енергозбереження у  закладах освіти Здолбунівської міської ради;</t>
  </si>
  <si>
    <t>Заходи  з енергозбереження у  Здолбунівському ліцеї №4 Здолбунівської міської ради Рівненської області по  вул. Шкільна,11, м. Здолбунів</t>
  </si>
  <si>
    <t>Заходи з енергозбереження у  Здолбунівському ліцеї №5 Здолбунівської міської ради Рівненської області по  вул. Міцкевича, 36, м. Здолбунів</t>
  </si>
  <si>
    <t>Заходи з енергозбереженняу  Копитківському ліцеї Здолбунівської  міської ради Рівненської області  по вул. Шкільна, 2, с. Копиткове Рівненської обл.</t>
  </si>
  <si>
    <t>Заходи з енергозбереження у Новосілківській  гімназії  Здолбунівської  міської ради Рівненської області  по вул. Шкільна, 2, с. Новосілки Рівненської обл.</t>
  </si>
  <si>
    <t>Заходи з енергозбереження у П'ятигірській гімназії  Здолбунівської  міської ради Рівненської області  по вул. Центральна, 1а, с. П'ятигори Рівненської обл.</t>
  </si>
  <si>
    <t>Заходи з енергозбереження у  Ільпінській початковій школі  Здолбунівської  міської ради Рівненської області  по вул. Вишнева, 16, с. Ільпінь Рівненської обл.</t>
  </si>
  <si>
    <t>Заходи з енергозбереження у Новомильській гімназії  Здолбунівської  міської ради Рівненської області  по вул. Центральна, 3, с. Новомильськ Рівненської обл.</t>
  </si>
  <si>
    <t>Заходи з енергозбереження у  Здолбунівському закладі дошкільної освіти  (ясла-садок)  «Грайлик» Здолбунівської міської ради по  вул. Садова,39, м. Здолбунів</t>
  </si>
  <si>
    <t>Заходи з енергозбереження у Копитківському закладі дошкільної освіти  (ясла-садок)  «Сонечко» Здолбунівської міської ради  по  вул. Шкільна,7а, с. Копиткове</t>
  </si>
  <si>
    <t>Заходи з енергозбереження у  Новомильському закладі дошкільної освіти  (садок) «Барвінок»  Здолбунівської міської ради  по  вул. Центральна,3б, с. Новомильськ</t>
  </si>
  <si>
    <t>Заходи з енергозбереження у  Здолбунівському центрі творчості дітей та юнацтва  Здолбунівської міської ради по  вул. Шкільна,1,м.Здолбунів</t>
  </si>
  <si>
    <t>Заходи з енергозбереження у  Здолбунівсьій місьій станції юних техніків  Здолбунівської міської ради  по  вул. Яворницького,26, м.Здолбунів</t>
  </si>
  <si>
    <t>Заходи з енергозбереженняу  КУ «Здолбунівський інклюзивно-ресурсний центр» Здолбунівської міської ради по  вул. Незалежності,64б, м.Здолбунів</t>
  </si>
  <si>
    <t>Заходи з енергозбереження у  Здолбунівська музична школа Здолбунівської  міської ради  Рівненської області по  вул. Костельна,36, м.Здолбунів</t>
  </si>
  <si>
    <t>Розділ 6. Заходи з енергозбереження у закладах культури Здолбунівської міської ради:</t>
  </si>
  <si>
    <t>Заходи з енергозбереження у центрі культури і дозвілля Здолбунівської міської ради по  вул.Незалежності, буд.41, м.Здолбунів</t>
  </si>
  <si>
    <t>Заходи з енергозбереження у  міському клуб-філії Здолбунівського центру культури і дозвілля по вул. Кармелюка,1, м. Здолбунів</t>
  </si>
  <si>
    <t>Заходи з енергозбереження у  будиноку культури-філії с. Копиткове Здолбунівського центру культури і дозвілля по вул. Шкільна, 10 А, с. Копиткове</t>
  </si>
  <si>
    <t>Заходи з енергозбереження у будинку культури-філії с. Глинськ,Здолбунівського центру культури і дозвілля по вул. Центральна,17,с. Глинськ</t>
  </si>
  <si>
    <t>Заходи з енергозбереження у  клуб-філії с.Ільпінь,Здолбунівського центру культури і дозвілля по вул. Миру,22, с. Ільпінь</t>
  </si>
  <si>
    <t>Заходи з енергозбереження у  клуб-філії с.Ільпінь,Здолбунівського центру культури і дозвілля по вул. Шевченка,3, с. Богдашів.</t>
  </si>
  <si>
    <t>Заходи з енергозбереженняу  клуб-філії с.Орестів,Здолбунівського центру культури і дозвілля по вул. Зелена,4, с. Орестів</t>
  </si>
  <si>
    <t>Заходи з енергозбереження у  клуб-філії с.Новомильськ,Здолбунівського центру культури і дозвілля по вул. Центральна,39,а, с. Новомильськ</t>
  </si>
  <si>
    <t>Заходи з енергозбереження у  клуб-філії с. Новосілки,Здолбунівського центру культури і дозвілля по вул. Шкільна,3,с. Новосілки</t>
  </si>
  <si>
    <t>Заходи з енергозбереження у  клуб-філії с. П'ятигори,Здолбунівського центру культури і дозвілля по вул. Центральна,25б, с. П'ятигори</t>
  </si>
  <si>
    <t>Заходи з енергозбереження у клуб-філії с. Степанівка,Здолбунівського центру культури і дозвілляпо вул. Вищнева,15,с. Степанівка</t>
  </si>
  <si>
    <t>Заходи з енергозбереження у  КЗ “Здолбунівський краєзнавчий музей імені Олега ТИЩЕНКА” Здолбунівської міської ради Рівненської області по вул. Фабрична,9, м. Здолбунів</t>
  </si>
  <si>
    <t>Заходи з енергозбереження у  Здолбунівській публічній бібліотеці Здолбунівської міської ради  по вул. Шкільна, 39, м. Здолбунів</t>
  </si>
  <si>
    <t>Заходи з енергозбереження с.Новомильськ по вул. Центральна, 50б, с.Новомильськ</t>
  </si>
  <si>
    <t>Заходи з енергозбереження у ФАП с.Новосілки по вул. Набережна,1 , с. Новосілки</t>
  </si>
  <si>
    <t>Заходи з енергозбереження у ФАП с.Копиткове по вул. Шкільна,4, с. Копиткове</t>
  </si>
  <si>
    <t>Заходи з енергозбереження у ФАП с.Степанівка по вул. Лісова,5 с. Степанівка</t>
  </si>
  <si>
    <t>Заходи з енергозбереження у ФАП с.П'ятигори по вул. Вишнева,11, с. П'ятигори</t>
  </si>
  <si>
    <t>Заходи з енергозбереження у ФАП с.Орестів по вул. Шевченка,53, с. Орестів</t>
  </si>
  <si>
    <t>Заходи з енергозбереження у  ФАП с.Ільпінь по вул. Миру,3, с. Ільпінь</t>
  </si>
  <si>
    <t>Заходи з енергозбереження у АЗПСМ с.Глинськ по вул. Лісовики,65, с. Глинськ</t>
  </si>
  <si>
    <t>Заходи з енергозбереження у АЗПСМ №3 по вул. Старицького,13, м.Здолбунів</t>
  </si>
  <si>
    <t>Заходи з енергозбереження у АЗПСМ №4 по вул. Мазепи,25, м. Здолбунів</t>
  </si>
  <si>
    <t>Заходи з енергозбереження  у КНП "Здолбунівська стоматполіклініка"по вул. С.Бандери,1А, м. Здолбунів</t>
  </si>
  <si>
    <t>Розділ 8. Заходи з енергозбереження у закладах соціальної сфери Здолбунівської міської ради</t>
  </si>
  <si>
    <t>Заходи з енергозбереження  у відділені стаціонарного догляду для постійного або тимчасового проживання Здолбунівського територіального центру соціального обслуговування (надання соціальних послуг) Здолбунівської міської ради</t>
  </si>
  <si>
    <t>Розділ 11. Заходи з енергозбереження у адміністративних приміщеннях Здолбунівської міської ради</t>
  </si>
  <si>
    <t>Заходи з енергозбереження (заміна вікон на енергозберігаючі,утеплення фасаду) у адміністративній будівлі Здолбунівської міської ради по вул.Грушевського,14, м.Здолбунів</t>
  </si>
  <si>
    <t xml:space="preserve">Здолбунівська міська рада,Управління з гуманітарних питань Здолбунівської міської ради, Здолбунівський ліцей №3 Здолбунівської міської ради </t>
  </si>
  <si>
    <t xml:space="preserve">Здолбунівська міська рада,Управління з гуманітарних питань Здолбунівської міської ради,Здолбунівський ліцей №3 Здолбунівської міської ради </t>
  </si>
  <si>
    <t>Здолбунівська міська рада,Управління з гуманітарних питань Здолбунівської міської ради, Здолбунівська початкова школа №7 Здолбунівської міської ради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</si>
  <si>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№2 «Дзвіночок»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</si>
  <si>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№3 «Ладоньки»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</si>
  <si>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№5 «Усмішка» Здолбунівської міської ради </t>
  </si>
  <si>
    <t>Здолбунівська міська рада,Управління з гуманітарних питань Здолбунівської міської ради,  Здолбунівський заклад дошкільної освіти (ясла-садок) «Бджілка» Здолбунівської міської ради</t>
  </si>
  <si>
    <t xml:space="preserve">Управління з гуманітарних питань Здолбунівської міської ради,  КНП «Здолбунівська центральна міська лікарня» Здолбунівської міської ради </t>
  </si>
  <si>
    <t>Здолбунівська міська рада,Управління з гуманітарних питань Здолбунівської міської ради, Здолбунівський ліцей №6 Здолбунівської міської ради</t>
  </si>
  <si>
    <t>Капітальний ремонт будівлі корпус №1  Глинського ліцею Здолбунівської міської ради Рівненської області за адресою: вул. Центральна ,15 с. Глинськ,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</si>
  <si>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5.26.</t>
  </si>
  <si>
    <t>Капітальний ремонт будівлі корпус №2  Глинського ліцею Здолбунівської міської ради Рівненської області за адресою: вул. Центральна, 17 б  с. Глинськ,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</si>
  <si>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 xml:space="preserve">Здолбунівська міська рада,Управління з гуманітарних питань Здолбунівської міської ради, Глинський ліцей Здолбунівської міської ради </t>
  </si>
  <si>
    <t xml:space="preserve">Здолбунівська міська рада,Управління з гуманітарних питань Здолбунівської міської ради,Здолбунівський ліцей №1 Здолбунівської міської ради </t>
  </si>
  <si>
    <t>07.06.2023.</t>
  </si>
  <si>
    <t>5.1.1</t>
  </si>
  <si>
    <t>5.1.2</t>
  </si>
  <si>
    <t>Місцевий бюджет, інші джерела не заборонені чинним законодавством України</t>
  </si>
  <si>
    <t xml:space="preserve">Капітальний ремонт будівлі Здолбунівської  ЗОШ І-ІІІ ступенів №1 Здолбунівської  районної ради  Рівненської  області в м. Здолбунів по вул. В.Жука,4 </t>
  </si>
  <si>
    <t>Капітальний ремонт будівлі Здолбунівської  ЗОШ І-ІІІ ступенів №1 Здолбунівської  районної ради  Рівненської  області в м. Здолбунів по вул. В.Жука,4 (коригування)</t>
  </si>
  <si>
    <t>Валентина КАПІТУЛА</t>
  </si>
  <si>
    <t>Капітальний ремонт будівлі Здолбунівського закладу дошкільної освіти (ясла-садок) №5 «Усмішка» Здолбунівської міської ради Рівненської області за адресою: вул. Шкільна, 42 А м. Здолбунів, Рівненської області (заходи з енергозбереження - утеплення фасаду, утеплення та ремонт даху)</t>
  </si>
  <si>
    <t>Капітальний ремонт будівлі Здолбунівського закладу дошкільної освіти (ясла-садок) №3 «Ладоньки» Здолбунівської міської ради Рівненської області за адресою: вул. Шкільна, 35 А, м. Здолбунів, Рівненської області (заходи з енергозбереження- утеплення фасаду, утеплення горища)</t>
  </si>
  <si>
    <t>Капітальний ремонт будівлі Здолбунівського закладу дошкільної освіти (ясла-садок) №2 «Дзвіночок» Здолбунівської міської ради Рівненської області за адресою: вул. Д. Галицького, 16, м. Здолбунів, Рівненської області (заходи з енергозбереження - утеплення фасаду, утеплення та ремонт даху, заміна дверей)</t>
  </si>
  <si>
    <t>Капітальний ремонт будівлі корпус №1  Здолбунівського ліцею №3 Здолбунівської міської ради Рівненської області за адресою: вул. Кармелюка У.,5 , м. Здолбунів, Рівненської області (заходи з енергозбереження - утеплення фасаду, утеплення та ремонт даху, заміна вікон та дверей)</t>
  </si>
  <si>
    <t>Капітальний ремонт будівлі корпус №2  Здолбунівського ліцею №3 Здолбунівської міської ради Рівненської області за адресою: проспект Цементників, 3 , м. Здолбунів, Рівненської області (заходи з енергозбереження - утеплення фасаду, утеплення та ремонт даху, заміна вікон та дверей)</t>
  </si>
  <si>
    <t>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даху)</t>
  </si>
  <si>
    <t>Заходи з  енергозбереження у Здолбунівському ліцеї №2 Здолбунівської міської ради по  вул. Незалежності, 15, м. Здолбунів.</t>
  </si>
  <si>
    <t>Додаток 3.1                                                 до Програми</t>
  </si>
  <si>
    <t xml:space="preserve">           Завдання та заходи до місцевої цільової Програми енергоефективності та енергозбереження  Здолбунівської міської територіальної громади  на 2025 рік</t>
  </si>
  <si>
    <t>2412.2025</t>
  </si>
  <si>
    <t>Секретар міської ради</t>
  </si>
  <si>
    <t>" Додаток 3.1                                                     до Програми</t>
  </si>
  <si>
    <t xml:space="preserve">                                                           "</t>
  </si>
  <si>
    <t xml:space="preserve">Додаток                                                    до рішення Здолбунівської                                                         міської ради                                                    від 23.01.2025 № 2562                                                                             
</t>
  </si>
  <si>
    <t>всього</t>
  </si>
  <si>
    <t xml:space="preserve">Додаток                                                    до рішення Здолбунівської                                                         міської ради                                                    від 14.05.2025 №                                                                              
</t>
  </si>
  <si>
    <t>Олег БАБІЙ</t>
  </si>
  <si>
    <t xml:space="preserve">                                                                        
</t>
  </si>
  <si>
    <t>Додаток 3.1                                                     до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</si>
</sst>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₴_-;\-* #,##0.00\ _₴_-;_-* &quot;-&quot;??\ _₴_-;_-@_-"/>
    <numFmt numFmtId="164" formatCode="0.0"/>
    <numFmt numFmtId="165" formatCode="0.000"/>
    <numFmt numFmtId="166" formatCode="d\.m\.yyyy"/>
  </numFmts>
  <fonts count="23" x14ac:knownFonts="1">
    <font>
      <sz val="10"/>
      <color rgb="FF000000"/>
      <name val="Calibri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u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" fontId="4" fillId="0" borderId="1" xfId="0" applyNumberFormat="1" applyFont="1" applyBorder="1" applyAlignment="1">
      <alignment horizontal="center" vertical="center"/>
    </xf>
    <xf numFmtId="16" fontId="2" fillId="0" borderId="1" xfId="0" applyNumberFormat="1" applyFont="1" applyBorder="1"/>
    <xf numFmtId="4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13" fillId="0" borderId="1" xfId="0" applyFont="1" applyBorder="1" applyAlignment="1">
      <alignment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3" fontId="13" fillId="0" borderId="1" xfId="2" applyFont="1" applyBorder="1" applyAlignment="1">
      <alignment horizontal="center" vertical="center"/>
    </xf>
    <xf numFmtId="4" fontId="13" fillId="0" borderId="1" xfId="2" applyNumberFormat="1" applyFont="1" applyBorder="1" applyAlignment="1">
      <alignment horizontal="center" vertical="center"/>
    </xf>
    <xf numFmtId="4" fontId="13" fillId="0" borderId="0" xfId="2" applyNumberFormat="1" applyFont="1" applyAlignment="1">
      <alignment horizontal="center" vertical="center"/>
    </xf>
    <xf numFmtId="2" fontId="13" fillId="0" borderId="1" xfId="2" applyNumberFormat="1" applyFont="1" applyBorder="1" applyAlignment="1">
      <alignment horizontal="center" vertical="center"/>
    </xf>
    <xf numFmtId="17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" fontId="13" fillId="0" borderId="1" xfId="0" applyNumberFormat="1" applyFont="1" applyBorder="1" applyAlignment="1">
      <alignment horizontal="center" vertical="center"/>
    </xf>
    <xf numFmtId="16" fontId="15" fillId="0" borderId="1" xfId="0" applyNumberFormat="1" applyFont="1" applyBorder="1" applyAlignment="1">
      <alignment horizontal="center" vertical="center"/>
    </xf>
    <xf numFmtId="16" fontId="16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8" fillId="0" borderId="0" xfId="0" applyFont="1"/>
    <xf numFmtId="0" fontId="14" fillId="0" borderId="0" xfId="0" applyFont="1" applyAlignment="1">
      <alignment wrapText="1"/>
    </xf>
    <xf numFmtId="164" fontId="1" fillId="0" borderId="0" xfId="0" applyNumberFormat="1" applyFont="1" applyAlignment="1">
      <alignment horizontal="left" wrapText="1" indent="4"/>
    </xf>
    <xf numFmtId="2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43" fontId="13" fillId="0" borderId="0" xfId="2" applyFont="1" applyAlignment="1">
      <alignment horizontal="center" vertical="center"/>
    </xf>
    <xf numFmtId="43" fontId="13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3" fontId="15" fillId="0" borderId="1" xfId="2" applyFont="1" applyBorder="1" applyAlignment="1">
      <alignment horizontal="center" vertical="center" wrapText="1"/>
    </xf>
    <xf numFmtId="0" fontId="13" fillId="0" borderId="1" xfId="0" applyFont="1" applyBorder="1"/>
    <xf numFmtId="2" fontId="19" fillId="0" borderId="1" xfId="2" applyNumberFormat="1" applyFont="1" applyBorder="1" applyAlignment="1">
      <alignment horizontal="center" vertical="center"/>
    </xf>
    <xf numFmtId="4" fontId="15" fillId="0" borderId="1" xfId="0" applyNumberFormat="1" applyFont="1" applyBorder="1"/>
    <xf numFmtId="0" fontId="13" fillId="0" borderId="0" xfId="0" applyFont="1"/>
    <xf numFmtId="0" fontId="2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14" fontId="13" fillId="0" borderId="3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43" fontId="21" fillId="0" borderId="1" xfId="2" applyFont="1" applyBorder="1" applyAlignment="1">
      <alignment horizontal="center" vertical="center"/>
    </xf>
    <xf numFmtId="0" fontId="1" fillId="0" borderId="0" xfId="0" applyFont="1" applyBorder="1"/>
    <xf numFmtId="0" fontId="13" fillId="0" borderId="0" xfId="0" applyFont="1" applyBorder="1"/>
    <xf numFmtId="43" fontId="15" fillId="0" borderId="0" xfId="2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/>
    <xf numFmtId="166" fontId="13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wrapText="1"/>
    </xf>
    <xf numFmtId="43" fontId="21" fillId="0" borderId="1" xfId="2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4" fontId="21" fillId="0" borderId="1" xfId="2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3" fontId="16" fillId="0" borderId="1" xfId="2" applyFont="1" applyBorder="1" applyAlignment="1">
      <alignment horizontal="center" vertical="center" wrapText="1"/>
    </xf>
    <xf numFmtId="4" fontId="16" fillId="0" borderId="1" xfId="2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3" fontId="16" fillId="0" borderId="1" xfId="2" applyFont="1" applyBorder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2" fontId="13" fillId="0" borderId="1" xfId="2" applyNumberFormat="1" applyFont="1" applyBorder="1" applyAlignment="1">
      <alignment horizontal="center" vertical="center" wrapText="1"/>
    </xf>
    <xf numFmtId="4" fontId="22" fillId="0" borderId="1" xfId="0" applyNumberFormat="1" applyFont="1" applyBorder="1"/>
    <xf numFmtId="14" fontId="13" fillId="0" borderId="3" xfId="0" applyNumberFormat="1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 vertical="center" wrapText="1" indent="1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97"/>
  <sheetViews>
    <sheetView topLeftCell="A93" workbookViewId="0">
      <selection activeCell="A82" sqref="A82:V97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19" width="0" hidden="1" customWidth="1"/>
    <col min="20" max="20" width="34.5703125" customWidth="1"/>
    <col min="21" max="21" width="17.85546875" customWidth="1"/>
    <col min="22" max="22" width="33.140625" customWidth="1"/>
  </cols>
  <sheetData>
    <row r="3" spans="1:23" ht="30" x14ac:dyDescent="0.2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62"/>
      <c r="V3" s="63" t="s">
        <v>233</v>
      </c>
      <c r="W3" s="61"/>
    </row>
    <row r="4" spans="1:23" ht="33" customHeight="1" x14ac:dyDescent="0.25">
      <c r="A4" s="124" t="s">
        <v>234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"/>
      <c r="V4" s="1"/>
      <c r="W4" s="61"/>
    </row>
    <row r="5" spans="1:23" ht="15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"/>
      <c r="Q5" s="2"/>
      <c r="R5" s="1"/>
      <c r="S5" s="1"/>
      <c r="T5" s="1"/>
      <c r="U5" s="1"/>
      <c r="V5" s="1"/>
      <c r="W5" s="61"/>
    </row>
    <row r="6" spans="1:23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61"/>
    </row>
    <row r="7" spans="1:23" ht="15" x14ac:dyDescent="0.25">
      <c r="A7" s="121" t="s">
        <v>0</v>
      </c>
      <c r="B7" s="121" t="s">
        <v>1</v>
      </c>
      <c r="C7" s="116" t="s">
        <v>156</v>
      </c>
      <c r="D7" s="113">
        <v>45013</v>
      </c>
      <c r="E7" s="116" t="s">
        <v>118</v>
      </c>
      <c r="F7" s="113">
        <v>45028</v>
      </c>
      <c r="G7" s="116" t="s">
        <v>118</v>
      </c>
      <c r="H7" s="116" t="s">
        <v>219</v>
      </c>
      <c r="I7" s="116" t="s">
        <v>118</v>
      </c>
      <c r="J7" s="113">
        <v>45112</v>
      </c>
      <c r="K7" s="116" t="s">
        <v>118</v>
      </c>
      <c r="L7" s="113">
        <v>45142</v>
      </c>
      <c r="M7" s="116" t="s">
        <v>118</v>
      </c>
      <c r="N7" s="113">
        <v>45176</v>
      </c>
      <c r="O7" s="116" t="s">
        <v>118</v>
      </c>
      <c r="P7" s="113">
        <v>45203</v>
      </c>
      <c r="Q7" s="116" t="s">
        <v>118</v>
      </c>
      <c r="R7" s="113">
        <v>45265</v>
      </c>
      <c r="S7" s="116" t="s">
        <v>118</v>
      </c>
      <c r="T7" s="121" t="s">
        <v>3</v>
      </c>
      <c r="U7" s="121" t="s">
        <v>4</v>
      </c>
      <c r="V7" s="121" t="s">
        <v>5</v>
      </c>
      <c r="W7" s="61"/>
    </row>
    <row r="8" spans="1:23" ht="15" x14ac:dyDescent="0.25">
      <c r="A8" s="122"/>
      <c r="B8" s="122"/>
      <c r="C8" s="117"/>
      <c r="D8" s="114"/>
      <c r="E8" s="117"/>
      <c r="F8" s="114"/>
      <c r="G8" s="117"/>
      <c r="H8" s="117"/>
      <c r="I8" s="117"/>
      <c r="J8" s="114"/>
      <c r="K8" s="117"/>
      <c r="L8" s="114"/>
      <c r="M8" s="117"/>
      <c r="N8" s="114"/>
      <c r="O8" s="117"/>
      <c r="P8" s="114"/>
      <c r="Q8" s="117"/>
      <c r="R8" s="119"/>
      <c r="S8" s="117"/>
      <c r="T8" s="122"/>
      <c r="U8" s="122"/>
      <c r="V8" s="122"/>
      <c r="W8" s="61"/>
    </row>
    <row r="9" spans="1:23" ht="15" x14ac:dyDescent="0.25">
      <c r="A9" s="123"/>
      <c r="B9" s="123"/>
      <c r="C9" s="118"/>
      <c r="D9" s="115"/>
      <c r="E9" s="118"/>
      <c r="F9" s="115"/>
      <c r="G9" s="118"/>
      <c r="H9" s="118"/>
      <c r="I9" s="118"/>
      <c r="J9" s="115"/>
      <c r="K9" s="118"/>
      <c r="L9" s="115"/>
      <c r="M9" s="118"/>
      <c r="N9" s="115"/>
      <c r="O9" s="118"/>
      <c r="P9" s="115"/>
      <c r="Q9" s="118"/>
      <c r="R9" s="120"/>
      <c r="S9" s="118"/>
      <c r="T9" s="123"/>
      <c r="U9" s="123"/>
      <c r="V9" s="123"/>
      <c r="W9" s="61"/>
    </row>
    <row r="10" spans="1:23" ht="15" x14ac:dyDescent="0.25">
      <c r="A10" s="32">
        <v>1</v>
      </c>
      <c r="B10" s="30">
        <v>2</v>
      </c>
      <c r="C10" s="33">
        <v>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0"/>
      <c r="V10" s="30"/>
      <c r="W10" s="61"/>
    </row>
    <row r="11" spans="1:23" ht="60" x14ac:dyDescent="0.25">
      <c r="A11" s="30">
        <v>1</v>
      </c>
      <c r="B11" s="34" t="s">
        <v>119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64">
        <v>0</v>
      </c>
      <c r="O11" s="64">
        <v>0</v>
      </c>
      <c r="P11" s="29">
        <v>0</v>
      </c>
      <c r="Q11" s="29">
        <v>0</v>
      </c>
      <c r="R11" s="29">
        <v>0</v>
      </c>
      <c r="S11" s="29">
        <v>0</v>
      </c>
      <c r="T11" s="35" t="s">
        <v>222</v>
      </c>
      <c r="U11" s="36">
        <v>46015</v>
      </c>
      <c r="V11" s="30" t="s">
        <v>18</v>
      </c>
      <c r="W11" s="61"/>
    </row>
    <row r="12" spans="1:23" ht="15" x14ac:dyDescent="0.25">
      <c r="A12" s="37"/>
      <c r="B12" s="38" t="s">
        <v>140</v>
      </c>
      <c r="C12" s="39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54">
        <v>0</v>
      </c>
      <c r="O12" s="54">
        <v>0</v>
      </c>
      <c r="P12" s="39">
        <v>0</v>
      </c>
      <c r="Q12" s="39">
        <v>0</v>
      </c>
      <c r="R12" s="39">
        <v>0</v>
      </c>
      <c r="S12" s="39">
        <v>0</v>
      </c>
      <c r="T12" s="35"/>
      <c r="U12" s="36"/>
      <c r="V12" s="30"/>
      <c r="W12" s="61"/>
    </row>
    <row r="13" spans="1:23" ht="45" x14ac:dyDescent="0.25">
      <c r="A13" s="30">
        <v>2</v>
      </c>
      <c r="B13" s="34" t="s">
        <v>120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64">
        <v>0</v>
      </c>
      <c r="O13" s="64">
        <v>0</v>
      </c>
      <c r="P13" s="29">
        <v>0</v>
      </c>
      <c r="Q13" s="29">
        <v>0</v>
      </c>
      <c r="R13" s="29">
        <v>0</v>
      </c>
      <c r="S13" s="29">
        <v>0</v>
      </c>
      <c r="T13" s="35" t="s">
        <v>222</v>
      </c>
      <c r="U13" s="36">
        <v>46015</v>
      </c>
      <c r="V13" s="40" t="s">
        <v>20</v>
      </c>
      <c r="W13" s="61"/>
    </row>
    <row r="14" spans="1:23" ht="15" x14ac:dyDescent="0.25">
      <c r="A14" s="37"/>
      <c r="B14" s="38" t="s">
        <v>141</v>
      </c>
      <c r="C14" s="39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54">
        <v>0</v>
      </c>
      <c r="O14" s="54">
        <v>0</v>
      </c>
      <c r="P14" s="39">
        <v>0</v>
      </c>
      <c r="Q14" s="39">
        <v>0</v>
      </c>
      <c r="R14" s="39">
        <v>0</v>
      </c>
      <c r="S14" s="39">
        <v>0</v>
      </c>
      <c r="T14" s="35"/>
      <c r="U14" s="36"/>
      <c r="V14" s="40"/>
      <c r="W14" s="61"/>
    </row>
    <row r="15" spans="1:23" ht="60" x14ac:dyDescent="0.25">
      <c r="A15" s="41" t="s">
        <v>6</v>
      </c>
      <c r="B15" s="34" t="s">
        <v>121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64">
        <v>0</v>
      </c>
      <c r="O15" s="64">
        <v>0</v>
      </c>
      <c r="P15" s="29">
        <v>0</v>
      </c>
      <c r="Q15" s="29">
        <v>0</v>
      </c>
      <c r="R15" s="29">
        <v>0</v>
      </c>
      <c r="S15" s="29">
        <v>0</v>
      </c>
      <c r="T15" s="35" t="s">
        <v>222</v>
      </c>
      <c r="U15" s="36">
        <v>46015</v>
      </c>
      <c r="V15" s="40" t="s">
        <v>20</v>
      </c>
      <c r="W15" s="61"/>
    </row>
    <row r="16" spans="1:23" ht="15" x14ac:dyDescent="0.25">
      <c r="A16" s="41"/>
      <c r="B16" s="38" t="s">
        <v>142</v>
      </c>
      <c r="C16" s="39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54">
        <v>0</v>
      </c>
      <c r="O16" s="54">
        <v>0</v>
      </c>
      <c r="P16" s="39">
        <v>0</v>
      </c>
      <c r="Q16" s="39">
        <v>0</v>
      </c>
      <c r="R16" s="39">
        <v>0</v>
      </c>
      <c r="S16" s="39">
        <v>0</v>
      </c>
      <c r="T16" s="35"/>
      <c r="U16" s="36"/>
      <c r="V16" s="40"/>
      <c r="W16" s="61"/>
    </row>
    <row r="17" spans="1:23" ht="75" x14ac:dyDescent="0.25">
      <c r="A17" s="41" t="s">
        <v>16</v>
      </c>
      <c r="B17" s="34" t="s">
        <v>122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64">
        <v>0</v>
      </c>
      <c r="O17" s="64">
        <v>0</v>
      </c>
      <c r="P17" s="29">
        <v>0</v>
      </c>
      <c r="Q17" s="29">
        <v>0</v>
      </c>
      <c r="R17" s="29">
        <v>0</v>
      </c>
      <c r="S17" s="29">
        <v>0</v>
      </c>
      <c r="T17" s="35" t="s">
        <v>222</v>
      </c>
      <c r="U17" s="36">
        <v>46015</v>
      </c>
      <c r="V17" s="30" t="s">
        <v>109</v>
      </c>
      <c r="W17" s="61"/>
    </row>
    <row r="18" spans="1:23" ht="15" x14ac:dyDescent="0.25">
      <c r="A18" s="41"/>
      <c r="B18" s="38" t="s">
        <v>143</v>
      </c>
      <c r="C18" s="39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54">
        <v>0</v>
      </c>
      <c r="O18" s="54">
        <v>0</v>
      </c>
      <c r="P18" s="39">
        <v>0</v>
      </c>
      <c r="Q18" s="39">
        <v>0</v>
      </c>
      <c r="R18" s="39">
        <v>0</v>
      </c>
      <c r="S18" s="39">
        <v>0</v>
      </c>
      <c r="T18" s="35"/>
      <c r="U18" s="36"/>
      <c r="V18" s="30"/>
      <c r="W18" s="61"/>
    </row>
    <row r="19" spans="1:23" ht="28.5" x14ac:dyDescent="0.25">
      <c r="A19" s="42" t="s">
        <v>17</v>
      </c>
      <c r="B19" s="38" t="s">
        <v>161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4"/>
      <c r="O19" s="64"/>
      <c r="P19" s="29"/>
      <c r="Q19" s="29"/>
      <c r="R19" s="29"/>
      <c r="S19" s="29"/>
      <c r="T19" s="35"/>
      <c r="U19" s="36"/>
      <c r="V19" s="30"/>
      <c r="W19" s="61"/>
    </row>
    <row r="20" spans="1:23" ht="75" x14ac:dyDescent="0.25">
      <c r="A20" s="41" t="s">
        <v>40</v>
      </c>
      <c r="B20" s="34" t="s">
        <v>223</v>
      </c>
      <c r="C20" s="29">
        <v>0</v>
      </c>
      <c r="D20" s="29">
        <v>0</v>
      </c>
      <c r="E20" s="29">
        <v>0</v>
      </c>
      <c r="F20" s="43">
        <v>380000</v>
      </c>
      <c r="G20" s="43">
        <v>380000</v>
      </c>
      <c r="H20" s="43">
        <v>-169521</v>
      </c>
      <c r="I20" s="43">
        <f>SUM(G20-169521)</f>
        <v>210479</v>
      </c>
      <c r="J20" s="43">
        <v>1000000</v>
      </c>
      <c r="K20" s="43">
        <v>1210479</v>
      </c>
      <c r="L20" s="43">
        <v>4000000</v>
      </c>
      <c r="M20" s="43">
        <f>SUM(K20:L20)</f>
        <v>5210479</v>
      </c>
      <c r="N20" s="43">
        <v>8000000</v>
      </c>
      <c r="O20" s="43">
        <f>SUM(M20:N20)</f>
        <v>13210479</v>
      </c>
      <c r="P20" s="43">
        <v>3000000</v>
      </c>
      <c r="Q20" s="43">
        <f>SUM(O20:P20)</f>
        <v>16210479</v>
      </c>
      <c r="R20" s="43">
        <v>10000000</v>
      </c>
      <c r="S20" s="43">
        <f>SUM(Q20:R20)</f>
        <v>26210479</v>
      </c>
      <c r="T20" s="35" t="s">
        <v>222</v>
      </c>
      <c r="U20" s="36">
        <v>46015</v>
      </c>
      <c r="V20" s="30" t="s">
        <v>218</v>
      </c>
      <c r="W20" s="61"/>
    </row>
    <row r="21" spans="1:23" ht="75" x14ac:dyDescent="0.25">
      <c r="A21" s="65" t="s">
        <v>220</v>
      </c>
      <c r="B21" s="34" t="s">
        <v>223</v>
      </c>
      <c r="C21" s="29">
        <v>0</v>
      </c>
      <c r="D21" s="29"/>
      <c r="E21" s="29"/>
      <c r="F21" s="43"/>
      <c r="G21" s="43"/>
      <c r="H21" s="43"/>
      <c r="I21" s="43"/>
      <c r="J21" s="46"/>
      <c r="K21" s="43"/>
      <c r="L21" s="46"/>
      <c r="M21" s="43"/>
      <c r="N21" s="72"/>
      <c r="O21" s="43">
        <v>9889608.4399999995</v>
      </c>
      <c r="P21" s="46">
        <v>0</v>
      </c>
      <c r="Q21" s="43">
        <v>9889608.4399999995</v>
      </c>
      <c r="R21" s="46">
        <v>0</v>
      </c>
      <c r="S21" s="43">
        <v>9889608.4399999995</v>
      </c>
      <c r="T21" s="35" t="s">
        <v>222</v>
      </c>
      <c r="U21" s="36">
        <v>46015</v>
      </c>
      <c r="V21" s="30" t="s">
        <v>218</v>
      </c>
      <c r="W21" s="61"/>
    </row>
    <row r="22" spans="1:23" ht="75" x14ac:dyDescent="0.25">
      <c r="A22" s="41" t="s">
        <v>221</v>
      </c>
      <c r="B22" s="34" t="s">
        <v>224</v>
      </c>
      <c r="C22" s="29">
        <v>0</v>
      </c>
      <c r="D22" s="29"/>
      <c r="E22" s="29"/>
      <c r="F22" s="43"/>
      <c r="G22" s="43"/>
      <c r="H22" s="43"/>
      <c r="I22" s="43"/>
      <c r="J22" s="46"/>
      <c r="K22" s="43"/>
      <c r="L22" s="46"/>
      <c r="M22" s="43"/>
      <c r="N22" s="72"/>
      <c r="O22" s="43">
        <v>3320870.56</v>
      </c>
      <c r="P22" s="66">
        <f>SUM(P20)</f>
        <v>3000000</v>
      </c>
      <c r="Q22" s="43">
        <f>SUM(O22+P20)</f>
        <v>6320870.5600000005</v>
      </c>
      <c r="R22" s="43">
        <f>SUM(R20)</f>
        <v>10000000</v>
      </c>
      <c r="S22" s="43">
        <f>SUM(Q22+R20)</f>
        <v>16320870.560000001</v>
      </c>
      <c r="T22" s="35" t="s">
        <v>222</v>
      </c>
      <c r="U22" s="36">
        <v>46015</v>
      </c>
      <c r="V22" s="30" t="s">
        <v>218</v>
      </c>
      <c r="W22" s="61"/>
    </row>
    <row r="23" spans="1:23" ht="75" x14ac:dyDescent="0.25">
      <c r="A23" s="41" t="s">
        <v>41</v>
      </c>
      <c r="B23" s="34" t="s">
        <v>232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35" t="s">
        <v>222</v>
      </c>
      <c r="U23" s="36">
        <v>46015</v>
      </c>
      <c r="V23" s="30" t="s">
        <v>109</v>
      </c>
      <c r="W23" s="61"/>
    </row>
    <row r="24" spans="1:23" ht="90" x14ac:dyDescent="0.25">
      <c r="A24" s="40" t="s">
        <v>42</v>
      </c>
      <c r="B24" s="34" t="s">
        <v>229</v>
      </c>
      <c r="C24" s="67">
        <v>5000</v>
      </c>
      <c r="D24" s="28">
        <v>660000</v>
      </c>
      <c r="E24" s="28">
        <v>660000</v>
      </c>
      <c r="F24" s="29">
        <v>0</v>
      </c>
      <c r="G24" s="28">
        <v>660000</v>
      </c>
      <c r="H24" s="28">
        <v>29939</v>
      </c>
      <c r="I24" s="28">
        <f>SUM(G24+H24)</f>
        <v>689939</v>
      </c>
      <c r="J24" s="28">
        <v>0</v>
      </c>
      <c r="K24" s="28">
        <v>689939</v>
      </c>
      <c r="L24" s="28">
        <v>0</v>
      </c>
      <c r="M24" s="28">
        <v>689939</v>
      </c>
      <c r="N24" s="28">
        <v>0</v>
      </c>
      <c r="O24" s="28">
        <v>689939</v>
      </c>
      <c r="P24" s="28">
        <v>0</v>
      </c>
      <c r="Q24" s="28">
        <v>689939</v>
      </c>
      <c r="R24" s="28">
        <v>0</v>
      </c>
      <c r="S24" s="28">
        <v>689939</v>
      </c>
      <c r="T24" s="35" t="s">
        <v>222</v>
      </c>
      <c r="U24" s="36">
        <v>46015</v>
      </c>
      <c r="V24" s="30" t="s">
        <v>205</v>
      </c>
      <c r="W24" s="61"/>
    </row>
    <row r="25" spans="1:23" ht="90" x14ac:dyDescent="0.25">
      <c r="A25" s="40" t="s">
        <v>43</v>
      </c>
      <c r="B25" s="34" t="s">
        <v>230</v>
      </c>
      <c r="C25" s="67">
        <v>5000</v>
      </c>
      <c r="D25" s="28">
        <v>280000</v>
      </c>
      <c r="E25" s="28">
        <v>280000</v>
      </c>
      <c r="F25" s="29">
        <v>0</v>
      </c>
      <c r="G25" s="28">
        <v>280000</v>
      </c>
      <c r="H25" s="28">
        <v>24685</v>
      </c>
      <c r="I25" s="28">
        <f>SUM(G25+H25)</f>
        <v>304685</v>
      </c>
      <c r="J25" s="28">
        <v>0</v>
      </c>
      <c r="K25" s="28">
        <v>304685</v>
      </c>
      <c r="L25" s="28">
        <v>0</v>
      </c>
      <c r="M25" s="28">
        <v>304685</v>
      </c>
      <c r="N25" s="28">
        <v>0</v>
      </c>
      <c r="O25" s="28">
        <v>304685</v>
      </c>
      <c r="P25" s="28">
        <v>0</v>
      </c>
      <c r="Q25" s="28">
        <v>304685</v>
      </c>
      <c r="R25" s="28">
        <v>0</v>
      </c>
      <c r="S25" s="28">
        <v>304685</v>
      </c>
      <c r="T25" s="35" t="s">
        <v>222</v>
      </c>
      <c r="U25" s="36">
        <v>46015</v>
      </c>
      <c r="V25" s="30" t="s">
        <v>206</v>
      </c>
      <c r="W25" s="61"/>
    </row>
    <row r="26" spans="1:23" ht="75" x14ac:dyDescent="0.25">
      <c r="A26" s="40" t="s">
        <v>44</v>
      </c>
      <c r="B26" s="34" t="s">
        <v>162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35" t="s">
        <v>11</v>
      </c>
      <c r="U26" s="36">
        <v>46015</v>
      </c>
      <c r="V26" s="30" t="s">
        <v>109</v>
      </c>
      <c r="W26" s="61"/>
    </row>
    <row r="27" spans="1:23" ht="75" x14ac:dyDescent="0.25">
      <c r="A27" s="40" t="s">
        <v>45</v>
      </c>
      <c r="B27" s="34" t="s">
        <v>163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35" t="s">
        <v>222</v>
      </c>
      <c r="U27" s="36">
        <v>46015</v>
      </c>
      <c r="V27" s="30" t="s">
        <v>109</v>
      </c>
      <c r="W27" s="61"/>
    </row>
    <row r="28" spans="1:23" ht="75" x14ac:dyDescent="0.25">
      <c r="A28" s="40" t="s">
        <v>46</v>
      </c>
      <c r="B28" s="34" t="s">
        <v>231</v>
      </c>
      <c r="C28" s="67">
        <v>7706883</v>
      </c>
      <c r="D28" s="29">
        <v>0</v>
      </c>
      <c r="E28" s="29">
        <v>0</v>
      </c>
      <c r="F28" s="29">
        <v>0</v>
      </c>
      <c r="G28" s="29">
        <v>0</v>
      </c>
      <c r="H28" s="44">
        <v>996154.4</v>
      </c>
      <c r="I28" s="44">
        <v>996154.4</v>
      </c>
      <c r="J28" s="44">
        <v>1000000</v>
      </c>
      <c r="K28" s="44">
        <v>1996154.4</v>
      </c>
      <c r="L28" s="44">
        <v>4000000</v>
      </c>
      <c r="M28" s="44">
        <f>SUM(K28:L28)</f>
        <v>5996154.4000000004</v>
      </c>
      <c r="N28" s="28">
        <v>10000000</v>
      </c>
      <c r="O28" s="44">
        <f>SUM(M28:N28)</f>
        <v>15996154.4</v>
      </c>
      <c r="P28" s="28">
        <v>0</v>
      </c>
      <c r="Q28" s="44">
        <f>SUM(O28:P28)</f>
        <v>15996154.4</v>
      </c>
      <c r="R28" s="28">
        <v>1765152.74</v>
      </c>
      <c r="S28" s="44">
        <f>SUM(Q28:R28)</f>
        <v>17761307.140000001</v>
      </c>
      <c r="T28" s="35" t="s">
        <v>222</v>
      </c>
      <c r="U28" s="36">
        <v>46015</v>
      </c>
      <c r="V28" s="30" t="s">
        <v>213</v>
      </c>
      <c r="W28" s="61"/>
    </row>
    <row r="29" spans="1:23" ht="90" x14ac:dyDescent="0.25">
      <c r="A29" s="68" t="s">
        <v>47</v>
      </c>
      <c r="B29" s="34" t="s">
        <v>158</v>
      </c>
      <c r="C29" s="29">
        <v>0</v>
      </c>
      <c r="D29" s="28">
        <v>650000</v>
      </c>
      <c r="E29" s="28">
        <v>650000</v>
      </c>
      <c r="F29" s="45">
        <v>22272415</v>
      </c>
      <c r="G29" s="28">
        <f>SUM(E29:F29)</f>
        <v>22922415</v>
      </c>
      <c r="H29" s="44">
        <v>0</v>
      </c>
      <c r="I29" s="28">
        <f>SUM(G29:H29)</f>
        <v>22922415</v>
      </c>
      <c r="J29" s="28">
        <v>0</v>
      </c>
      <c r="K29" s="28">
        <v>22922415</v>
      </c>
      <c r="L29" s="28">
        <v>0</v>
      </c>
      <c r="M29" s="28">
        <v>22922415</v>
      </c>
      <c r="N29" s="28">
        <v>0</v>
      </c>
      <c r="O29" s="28">
        <v>22922415</v>
      </c>
      <c r="P29" s="28">
        <v>-600000</v>
      </c>
      <c r="Q29" s="28">
        <f>SUM(O29-600000)</f>
        <v>22322415</v>
      </c>
      <c r="R29" s="28">
        <v>0</v>
      </c>
      <c r="S29" s="28">
        <f>SUM(Q29:R29)</f>
        <v>22322415</v>
      </c>
      <c r="T29" s="35" t="s">
        <v>11</v>
      </c>
      <c r="U29" s="36">
        <v>46015</v>
      </c>
      <c r="V29" s="30" t="s">
        <v>207</v>
      </c>
      <c r="W29" s="61"/>
    </row>
    <row r="30" spans="1:23" ht="90" x14ac:dyDescent="0.25">
      <c r="A30" s="40" t="s">
        <v>48</v>
      </c>
      <c r="B30" s="34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35" t="s">
        <v>222</v>
      </c>
      <c r="U30" s="36">
        <v>46015</v>
      </c>
      <c r="V30" s="30" t="s">
        <v>217</v>
      </c>
      <c r="W30" s="61"/>
    </row>
    <row r="31" spans="1:23" ht="90" x14ac:dyDescent="0.25">
      <c r="A31" s="68" t="s">
        <v>49</v>
      </c>
      <c r="B31" s="34" t="s">
        <v>216</v>
      </c>
      <c r="C31" s="29">
        <v>0</v>
      </c>
      <c r="D31" s="29">
        <v>0</v>
      </c>
      <c r="E31" s="29">
        <v>0</v>
      </c>
      <c r="F31" s="43">
        <v>320000</v>
      </c>
      <c r="G31" s="43">
        <v>320000</v>
      </c>
      <c r="H31" s="29">
        <v>0</v>
      </c>
      <c r="I31" s="43">
        <v>320000</v>
      </c>
      <c r="J31" s="46">
        <v>0</v>
      </c>
      <c r="K31" s="43">
        <v>320000</v>
      </c>
      <c r="L31" s="46">
        <v>-320000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35" t="s">
        <v>11</v>
      </c>
      <c r="U31" s="36">
        <v>46015</v>
      </c>
      <c r="V31" s="30" t="s">
        <v>217</v>
      </c>
      <c r="W31" s="61"/>
    </row>
    <row r="32" spans="1:23" ht="75" x14ac:dyDescent="0.25">
      <c r="A32" s="40" t="s">
        <v>50</v>
      </c>
      <c r="B32" s="34" t="s">
        <v>164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35" t="s">
        <v>222</v>
      </c>
      <c r="U32" s="36">
        <v>46015</v>
      </c>
      <c r="V32" s="30" t="s">
        <v>109</v>
      </c>
      <c r="W32" s="61"/>
    </row>
    <row r="33" spans="1:23" ht="75" x14ac:dyDescent="0.25">
      <c r="A33" s="40" t="s">
        <v>51</v>
      </c>
      <c r="B33" s="34" t="s">
        <v>165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35" t="s">
        <v>222</v>
      </c>
      <c r="U33" s="36">
        <v>46015</v>
      </c>
      <c r="V33" s="30" t="s">
        <v>109</v>
      </c>
      <c r="W33" s="61"/>
    </row>
    <row r="34" spans="1:23" ht="75" x14ac:dyDescent="0.25">
      <c r="A34" s="40" t="s">
        <v>52</v>
      </c>
      <c r="B34" s="34" t="s">
        <v>166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35" t="s">
        <v>222</v>
      </c>
      <c r="U34" s="36">
        <v>46015</v>
      </c>
      <c r="V34" s="30" t="s">
        <v>109</v>
      </c>
      <c r="W34" s="61"/>
    </row>
    <row r="35" spans="1:23" ht="75" x14ac:dyDescent="0.25">
      <c r="A35" s="40" t="s">
        <v>75</v>
      </c>
      <c r="B35" s="34" t="s">
        <v>168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35" t="s">
        <v>222</v>
      </c>
      <c r="U35" s="36">
        <v>46015</v>
      </c>
      <c r="V35" s="30" t="s">
        <v>109</v>
      </c>
      <c r="W35" s="61"/>
    </row>
    <row r="36" spans="1:23" ht="75" x14ac:dyDescent="0.25">
      <c r="A36" s="40" t="s">
        <v>76</v>
      </c>
      <c r="B36" s="34" t="s">
        <v>167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35" t="s">
        <v>222</v>
      </c>
      <c r="U36" s="36">
        <v>46015</v>
      </c>
      <c r="V36" s="30" t="s">
        <v>109</v>
      </c>
      <c r="W36" s="61"/>
    </row>
    <row r="37" spans="1:23" ht="105" x14ac:dyDescent="0.25">
      <c r="A37" s="40" t="s">
        <v>77</v>
      </c>
      <c r="B37" s="34" t="s">
        <v>228</v>
      </c>
      <c r="C37" s="67">
        <v>5000</v>
      </c>
      <c r="D37" s="28">
        <v>520000</v>
      </c>
      <c r="E37" s="28">
        <v>520000</v>
      </c>
      <c r="F37" s="29">
        <v>0</v>
      </c>
      <c r="G37" s="28">
        <v>520000</v>
      </c>
      <c r="H37" s="28">
        <v>27736</v>
      </c>
      <c r="I37" s="28">
        <f>SUM(G37+27736)</f>
        <v>547736</v>
      </c>
      <c r="J37" s="28">
        <v>0</v>
      </c>
      <c r="K37" s="28">
        <v>547736</v>
      </c>
      <c r="L37" s="28">
        <v>0</v>
      </c>
      <c r="M37" s="28">
        <v>547736</v>
      </c>
      <c r="N37" s="28">
        <v>0</v>
      </c>
      <c r="O37" s="28">
        <v>547736</v>
      </c>
      <c r="P37" s="28">
        <v>0</v>
      </c>
      <c r="Q37" s="28">
        <v>547736</v>
      </c>
      <c r="R37" s="28">
        <v>0</v>
      </c>
      <c r="S37" s="28">
        <v>547736</v>
      </c>
      <c r="T37" s="35" t="s">
        <v>222</v>
      </c>
      <c r="U37" s="36">
        <v>46015</v>
      </c>
      <c r="V37" s="30" t="s">
        <v>208</v>
      </c>
      <c r="W37" s="61"/>
    </row>
    <row r="38" spans="1:23" ht="105" x14ac:dyDescent="0.25">
      <c r="A38" s="47" t="s">
        <v>78</v>
      </c>
      <c r="B38" s="34" t="s">
        <v>227</v>
      </c>
      <c r="C38" s="67">
        <v>5000</v>
      </c>
      <c r="D38" s="28">
        <v>550000</v>
      </c>
      <c r="E38" s="28">
        <v>550000</v>
      </c>
      <c r="F38" s="29">
        <v>0</v>
      </c>
      <c r="G38" s="28">
        <v>550000</v>
      </c>
      <c r="H38" s="28">
        <v>35904</v>
      </c>
      <c r="I38" s="28">
        <f>SUM(G38+35904)</f>
        <v>585904</v>
      </c>
      <c r="J38" s="28">
        <v>0</v>
      </c>
      <c r="K38" s="28">
        <v>585904</v>
      </c>
      <c r="L38" s="28">
        <v>0</v>
      </c>
      <c r="M38" s="28">
        <v>585904</v>
      </c>
      <c r="N38" s="28">
        <v>0</v>
      </c>
      <c r="O38" s="28">
        <v>585904</v>
      </c>
      <c r="P38" s="28">
        <v>0</v>
      </c>
      <c r="Q38" s="28">
        <v>585904</v>
      </c>
      <c r="R38" s="28">
        <v>0</v>
      </c>
      <c r="S38" s="28">
        <v>585904</v>
      </c>
      <c r="T38" s="35" t="s">
        <v>222</v>
      </c>
      <c r="U38" s="36">
        <v>46015</v>
      </c>
      <c r="V38" s="30" t="s">
        <v>209</v>
      </c>
      <c r="W38" s="61"/>
    </row>
    <row r="39" spans="1:23" ht="105" x14ac:dyDescent="0.25">
      <c r="A39" s="40" t="s">
        <v>79</v>
      </c>
      <c r="B39" s="34" t="s">
        <v>226</v>
      </c>
      <c r="C39" s="67">
        <v>5000</v>
      </c>
      <c r="D39" s="28">
        <v>710000</v>
      </c>
      <c r="E39" s="28">
        <v>710000</v>
      </c>
      <c r="F39" s="29">
        <v>0</v>
      </c>
      <c r="G39" s="28">
        <v>710000</v>
      </c>
      <c r="H39" s="28">
        <v>51257</v>
      </c>
      <c r="I39" s="28">
        <f>SUM(G39+51257)</f>
        <v>761257</v>
      </c>
      <c r="J39" s="28">
        <v>0</v>
      </c>
      <c r="K39" s="28">
        <v>761257</v>
      </c>
      <c r="L39" s="28">
        <v>320000</v>
      </c>
      <c r="M39" s="28">
        <f>SUM(K39:L39)</f>
        <v>1081257</v>
      </c>
      <c r="N39" s="28">
        <v>0</v>
      </c>
      <c r="O39" s="28">
        <f>SUM(M39:N39)</f>
        <v>1081257</v>
      </c>
      <c r="P39" s="28">
        <v>0</v>
      </c>
      <c r="Q39" s="28">
        <f>SUM(O39:P39)</f>
        <v>1081257</v>
      </c>
      <c r="R39" s="28">
        <v>-320000.67</v>
      </c>
      <c r="S39" s="28">
        <f>SUM(Q39:R39)</f>
        <v>761256.33000000007</v>
      </c>
      <c r="T39" s="35" t="s">
        <v>11</v>
      </c>
      <c r="U39" s="36">
        <v>46015</v>
      </c>
      <c r="V39" s="30" t="s">
        <v>210</v>
      </c>
      <c r="W39" s="61"/>
    </row>
    <row r="40" spans="1:23" ht="120" x14ac:dyDescent="0.25">
      <c r="A40" s="68" t="s">
        <v>80</v>
      </c>
      <c r="B40" s="34" t="s">
        <v>157</v>
      </c>
      <c r="C40" s="29">
        <v>0</v>
      </c>
      <c r="D40" s="28">
        <v>480000</v>
      </c>
      <c r="E40" s="28">
        <v>480000</v>
      </c>
      <c r="F40" s="28">
        <v>17254459</v>
      </c>
      <c r="G40" s="28">
        <f>SUM(E40:F40)</f>
        <v>17734459</v>
      </c>
      <c r="H40" s="29">
        <v>0</v>
      </c>
      <c r="I40" s="28">
        <f>SUM(G40:H40)</f>
        <v>17734459</v>
      </c>
      <c r="J40" s="28">
        <v>0</v>
      </c>
      <c r="K40" s="28">
        <v>17734459</v>
      </c>
      <c r="L40" s="28">
        <v>0</v>
      </c>
      <c r="M40" s="28">
        <v>17734459</v>
      </c>
      <c r="N40" s="28">
        <v>0</v>
      </c>
      <c r="O40" s="28">
        <v>17734459</v>
      </c>
      <c r="P40" s="28">
        <v>-300000</v>
      </c>
      <c r="Q40" s="28">
        <f>SUM(O40-300000)</f>
        <v>17434459</v>
      </c>
      <c r="R40" s="28">
        <v>0</v>
      </c>
      <c r="S40" s="28">
        <f>SUM(Q40:R40)</f>
        <v>17434459</v>
      </c>
      <c r="T40" s="35" t="s">
        <v>222</v>
      </c>
      <c r="U40" s="36">
        <v>46015</v>
      </c>
      <c r="V40" s="30" t="s">
        <v>211</v>
      </c>
      <c r="W40" s="61"/>
    </row>
    <row r="41" spans="1:23" ht="75" x14ac:dyDescent="0.25">
      <c r="A41" s="40" t="s">
        <v>81</v>
      </c>
      <c r="B41" s="34" t="s">
        <v>169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35" t="s">
        <v>11</v>
      </c>
      <c r="U41" s="36">
        <v>46015</v>
      </c>
      <c r="V41" s="30" t="s">
        <v>109</v>
      </c>
      <c r="W41" s="61"/>
    </row>
    <row r="42" spans="1:23" ht="75" x14ac:dyDescent="0.25">
      <c r="A42" s="40" t="s">
        <v>103</v>
      </c>
      <c r="B42" s="34" t="s">
        <v>170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35" t="s">
        <v>222</v>
      </c>
      <c r="U42" s="36">
        <v>46015</v>
      </c>
      <c r="V42" s="30" t="s">
        <v>109</v>
      </c>
      <c r="W42" s="61"/>
    </row>
    <row r="43" spans="1:23" ht="75" x14ac:dyDescent="0.25">
      <c r="A43" s="40" t="s">
        <v>104</v>
      </c>
      <c r="B43" s="34" t="s">
        <v>171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35" t="s">
        <v>222</v>
      </c>
      <c r="U43" s="36">
        <v>46015</v>
      </c>
      <c r="V43" s="30" t="s">
        <v>109</v>
      </c>
      <c r="W43" s="61"/>
    </row>
    <row r="44" spans="1:23" ht="75" x14ac:dyDescent="0.25">
      <c r="A44" s="40" t="s">
        <v>105</v>
      </c>
      <c r="B44" s="34" t="s">
        <v>172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35" t="s">
        <v>11</v>
      </c>
      <c r="U44" s="36">
        <v>46015</v>
      </c>
      <c r="V44" s="30" t="s">
        <v>109</v>
      </c>
      <c r="W44" s="61"/>
    </row>
    <row r="45" spans="1:23" ht="75" x14ac:dyDescent="0.25">
      <c r="A45" s="40" t="s">
        <v>106</v>
      </c>
      <c r="B45" s="34" t="s">
        <v>173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35" t="s">
        <v>222</v>
      </c>
      <c r="U45" s="36">
        <v>46015</v>
      </c>
      <c r="V45" s="30" t="s">
        <v>109</v>
      </c>
      <c r="W45" s="61"/>
    </row>
    <row r="46" spans="1:23" ht="75" x14ac:dyDescent="0.25">
      <c r="A46" s="48" t="s">
        <v>159</v>
      </c>
      <c r="B46" s="34" t="s">
        <v>174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35" t="s">
        <v>222</v>
      </c>
      <c r="U46" s="36">
        <v>46015</v>
      </c>
      <c r="V46" s="30" t="s">
        <v>109</v>
      </c>
      <c r="W46" s="61"/>
    </row>
    <row r="47" spans="1:23" ht="75" x14ac:dyDescent="0.25">
      <c r="A47" s="1" t="s">
        <v>215</v>
      </c>
      <c r="B47" s="34" t="s">
        <v>175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35" t="s">
        <v>222</v>
      </c>
      <c r="U47" s="36" t="s">
        <v>235</v>
      </c>
      <c r="V47" s="30" t="s">
        <v>109</v>
      </c>
      <c r="W47" s="61"/>
    </row>
    <row r="48" spans="1:23" ht="15" x14ac:dyDescent="0.25">
      <c r="A48" s="40"/>
      <c r="B48" s="34" t="s">
        <v>123</v>
      </c>
      <c r="C48" s="70">
        <f>SUM(C20:C47)</f>
        <v>7731883</v>
      </c>
      <c r="D48" s="49">
        <v>3850000</v>
      </c>
      <c r="E48" s="49">
        <v>3850000</v>
      </c>
      <c r="F48" s="49">
        <v>40226874</v>
      </c>
      <c r="G48" s="49">
        <v>44076874</v>
      </c>
      <c r="H48" s="49">
        <f t="shared" ref="H48:N48" si="0">SUM(H20:H47)</f>
        <v>996154.4</v>
      </c>
      <c r="I48" s="49">
        <f t="shared" si="0"/>
        <v>45073028.399999999</v>
      </c>
      <c r="J48" s="49">
        <f t="shared" si="0"/>
        <v>2000000</v>
      </c>
      <c r="K48" s="49">
        <f t="shared" si="0"/>
        <v>47073028.399999999</v>
      </c>
      <c r="L48" s="49">
        <f t="shared" si="0"/>
        <v>8000000</v>
      </c>
      <c r="M48" s="49">
        <f t="shared" si="0"/>
        <v>55073028.399999999</v>
      </c>
      <c r="N48" s="49">
        <f t="shared" si="0"/>
        <v>18000000</v>
      </c>
      <c r="O48" s="70">
        <f>SUM(M48:N48)</f>
        <v>73073028.400000006</v>
      </c>
      <c r="P48" s="69">
        <v>2694000</v>
      </c>
      <c r="Q48" s="70">
        <f>SUM(O48:P48)</f>
        <v>75767028.400000006</v>
      </c>
      <c r="R48" s="69">
        <f>SUM(R22:R47)</f>
        <v>11445152.07</v>
      </c>
      <c r="S48" s="70">
        <f>SUM(Q48:R48)</f>
        <v>87212180.469999999</v>
      </c>
      <c r="T48" s="60"/>
      <c r="U48" s="36"/>
      <c r="V48" s="30"/>
      <c r="W48" s="61"/>
    </row>
    <row r="49" spans="1:23" ht="30" x14ac:dyDescent="0.25">
      <c r="A49" s="50">
        <v>6</v>
      </c>
      <c r="B49" s="34" t="s">
        <v>176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74"/>
      <c r="P49" s="29"/>
      <c r="Q49" s="29"/>
      <c r="R49" s="29"/>
      <c r="S49" s="29"/>
      <c r="T49" s="35"/>
      <c r="U49" s="36"/>
      <c r="V49" s="30"/>
      <c r="W49" s="61"/>
    </row>
    <row r="50" spans="1:23" ht="60" x14ac:dyDescent="0.25">
      <c r="A50" s="40" t="s">
        <v>82</v>
      </c>
      <c r="B50" s="34" t="s">
        <v>177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35" t="s">
        <v>222</v>
      </c>
      <c r="U50" s="36">
        <v>46015</v>
      </c>
      <c r="V50" s="30" t="s">
        <v>110</v>
      </c>
      <c r="W50" s="61"/>
    </row>
    <row r="51" spans="1:23" ht="60" x14ac:dyDescent="0.25">
      <c r="A51" s="40" t="s">
        <v>83</v>
      </c>
      <c r="B51" s="34" t="s">
        <v>178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35" t="s">
        <v>222</v>
      </c>
      <c r="U51" s="36">
        <v>46015</v>
      </c>
      <c r="V51" s="30" t="s">
        <v>110</v>
      </c>
      <c r="W51" s="61"/>
    </row>
    <row r="52" spans="1:23" ht="60" x14ac:dyDescent="0.25">
      <c r="A52" s="40" t="s">
        <v>84</v>
      </c>
      <c r="B52" s="34" t="s">
        <v>179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35" t="s">
        <v>222</v>
      </c>
      <c r="U52" s="36">
        <v>46015</v>
      </c>
      <c r="V52" s="30" t="s">
        <v>110</v>
      </c>
      <c r="W52" s="61"/>
    </row>
    <row r="53" spans="1:23" ht="60" x14ac:dyDescent="0.25">
      <c r="A53" s="40" t="s">
        <v>85</v>
      </c>
      <c r="B53" s="34" t="s">
        <v>180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35" t="s">
        <v>222</v>
      </c>
      <c r="U53" s="36">
        <v>46015</v>
      </c>
      <c r="V53" s="30" t="s">
        <v>110</v>
      </c>
      <c r="W53" s="61"/>
    </row>
    <row r="54" spans="1:23" ht="60" x14ac:dyDescent="0.25">
      <c r="A54" s="40" t="s">
        <v>86</v>
      </c>
      <c r="B54" s="34" t="s">
        <v>181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35" t="s">
        <v>222</v>
      </c>
      <c r="U54" s="36">
        <v>46015</v>
      </c>
      <c r="V54" s="30" t="s">
        <v>110</v>
      </c>
      <c r="W54" s="61"/>
    </row>
    <row r="55" spans="1:23" ht="60" x14ac:dyDescent="0.25">
      <c r="A55" s="40" t="s">
        <v>116</v>
      </c>
      <c r="B55" s="34" t="s">
        <v>182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35" t="s">
        <v>222</v>
      </c>
      <c r="U55" s="36">
        <v>46015</v>
      </c>
      <c r="V55" s="30" t="s">
        <v>110</v>
      </c>
      <c r="W55" s="61"/>
    </row>
    <row r="56" spans="1:23" ht="60" x14ac:dyDescent="0.25">
      <c r="A56" s="40" t="s">
        <v>87</v>
      </c>
      <c r="B56" s="34" t="s">
        <v>183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35" t="s">
        <v>222</v>
      </c>
      <c r="U56" s="36">
        <v>46015</v>
      </c>
      <c r="V56" s="30" t="s">
        <v>110</v>
      </c>
      <c r="W56" s="61"/>
    </row>
    <row r="57" spans="1:23" ht="60" x14ac:dyDescent="0.25">
      <c r="A57" s="40" t="s">
        <v>88</v>
      </c>
      <c r="B57" s="34" t="s">
        <v>184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35" t="s">
        <v>222</v>
      </c>
      <c r="U57" s="36">
        <v>46015</v>
      </c>
      <c r="V57" s="30" t="s">
        <v>110</v>
      </c>
      <c r="W57" s="61"/>
    </row>
    <row r="58" spans="1:23" ht="60" x14ac:dyDescent="0.25">
      <c r="A58" s="40" t="s">
        <v>89</v>
      </c>
      <c r="B58" s="34" t="s">
        <v>185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35" t="s">
        <v>222</v>
      </c>
      <c r="U58" s="36">
        <v>46015</v>
      </c>
      <c r="V58" s="30" t="s">
        <v>110</v>
      </c>
      <c r="W58" s="61"/>
    </row>
    <row r="59" spans="1:23" ht="60" x14ac:dyDescent="0.25">
      <c r="A59" s="40" t="s">
        <v>90</v>
      </c>
      <c r="B59" s="34" t="s">
        <v>186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35" t="s">
        <v>222</v>
      </c>
      <c r="U59" s="36">
        <v>46015</v>
      </c>
      <c r="V59" s="30" t="s">
        <v>110</v>
      </c>
      <c r="W59" s="61"/>
    </row>
    <row r="60" spans="1:23" ht="60" x14ac:dyDescent="0.25">
      <c r="A60" s="51" t="s">
        <v>91</v>
      </c>
      <c r="B60" s="34" t="s">
        <v>187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35" t="s">
        <v>222</v>
      </c>
      <c r="U60" s="36">
        <v>46015</v>
      </c>
      <c r="V60" s="30" t="s">
        <v>110</v>
      </c>
      <c r="W60" s="61"/>
    </row>
    <row r="61" spans="1:23" ht="60" x14ac:dyDescent="0.25">
      <c r="A61" s="51" t="s">
        <v>92</v>
      </c>
      <c r="B61" s="34" t="s">
        <v>188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35" t="s">
        <v>222</v>
      </c>
      <c r="U61" s="36">
        <v>46015</v>
      </c>
      <c r="V61" s="30" t="s">
        <v>110</v>
      </c>
      <c r="W61" s="61"/>
    </row>
    <row r="62" spans="1:23" ht="60" x14ac:dyDescent="0.25">
      <c r="A62" s="51" t="s">
        <v>107</v>
      </c>
      <c r="B62" s="34" t="s">
        <v>189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35" t="s">
        <v>222</v>
      </c>
      <c r="U62" s="36">
        <v>46015</v>
      </c>
      <c r="V62" s="30" t="s">
        <v>110</v>
      </c>
      <c r="W62" s="61"/>
    </row>
    <row r="63" spans="1:23" ht="15" x14ac:dyDescent="0.25">
      <c r="A63" s="51"/>
      <c r="B63" s="34" t="s">
        <v>124</v>
      </c>
      <c r="C63" s="39"/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5"/>
      <c r="U63" s="36"/>
      <c r="V63" s="30"/>
      <c r="W63" s="61"/>
    </row>
    <row r="64" spans="1:23" ht="30" x14ac:dyDescent="0.25">
      <c r="A64" s="52" t="s">
        <v>93</v>
      </c>
      <c r="B64" s="34" t="s">
        <v>160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35"/>
      <c r="U64" s="36"/>
      <c r="V64" s="30"/>
      <c r="W64" s="61"/>
    </row>
    <row r="65" spans="1:23" ht="105" x14ac:dyDescent="0.25">
      <c r="A65" s="53" t="s">
        <v>94</v>
      </c>
      <c r="B65" s="34" t="s">
        <v>144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35" t="s">
        <v>222</v>
      </c>
      <c r="U65" s="36">
        <v>46015</v>
      </c>
      <c r="V65" s="30" t="s">
        <v>212</v>
      </c>
      <c r="W65" s="61"/>
    </row>
    <row r="66" spans="1:23" ht="105" x14ac:dyDescent="0.25">
      <c r="A66" s="53" t="s">
        <v>95</v>
      </c>
      <c r="B66" s="34" t="s">
        <v>145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35" t="s">
        <v>11</v>
      </c>
      <c r="U66" s="36">
        <v>46015</v>
      </c>
      <c r="V66" s="30" t="s">
        <v>212</v>
      </c>
      <c r="W66" s="61"/>
    </row>
    <row r="67" spans="1:23" ht="105" x14ac:dyDescent="0.25">
      <c r="A67" s="53" t="s">
        <v>96</v>
      </c>
      <c r="B67" s="34" t="s">
        <v>146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35" t="s">
        <v>222</v>
      </c>
      <c r="U67" s="36">
        <v>46015</v>
      </c>
      <c r="V67" s="30" t="s">
        <v>212</v>
      </c>
      <c r="W67" s="61"/>
    </row>
    <row r="68" spans="1:23" ht="105" x14ac:dyDescent="0.25">
      <c r="A68" s="53" t="s">
        <v>97</v>
      </c>
      <c r="B68" s="34" t="s">
        <v>147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35" t="s">
        <v>222</v>
      </c>
      <c r="U68" s="36">
        <v>46015</v>
      </c>
      <c r="V68" s="30" t="s">
        <v>212</v>
      </c>
      <c r="W68" s="61"/>
    </row>
    <row r="69" spans="1:23" ht="105" x14ac:dyDescent="0.25">
      <c r="A69" s="53" t="s">
        <v>98</v>
      </c>
      <c r="B69" s="34" t="s">
        <v>148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35" t="s">
        <v>11</v>
      </c>
      <c r="U69" s="36">
        <v>46015</v>
      </c>
      <c r="V69" s="30" t="s">
        <v>212</v>
      </c>
      <c r="W69" s="61"/>
    </row>
    <row r="70" spans="1:23" ht="60" x14ac:dyDescent="0.25">
      <c r="A70" s="40" t="s">
        <v>99</v>
      </c>
      <c r="B70" s="34" t="s">
        <v>190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35" t="s">
        <v>222</v>
      </c>
      <c r="U70" s="36">
        <v>46015</v>
      </c>
      <c r="V70" s="30" t="s">
        <v>111</v>
      </c>
      <c r="W70" s="61"/>
    </row>
    <row r="71" spans="1:23" ht="60" x14ac:dyDescent="0.25">
      <c r="A71" s="40" t="s">
        <v>100</v>
      </c>
      <c r="B71" s="34" t="s">
        <v>191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35" t="s">
        <v>222</v>
      </c>
      <c r="U71" s="36">
        <v>46015</v>
      </c>
      <c r="V71" s="30" t="s">
        <v>111</v>
      </c>
      <c r="W71" s="61"/>
    </row>
    <row r="72" spans="1:23" ht="60" x14ac:dyDescent="0.25">
      <c r="A72" s="40" t="s">
        <v>101</v>
      </c>
      <c r="B72" s="34" t="s">
        <v>192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35" t="s">
        <v>11</v>
      </c>
      <c r="U72" s="36">
        <v>46015</v>
      </c>
      <c r="V72" s="30" t="s">
        <v>111</v>
      </c>
      <c r="W72" s="61"/>
    </row>
    <row r="73" spans="1:23" ht="60" x14ac:dyDescent="0.25">
      <c r="A73" s="40" t="s">
        <v>125</v>
      </c>
      <c r="B73" s="34" t="s">
        <v>193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35" t="s">
        <v>222</v>
      </c>
      <c r="U73" s="36">
        <v>46015</v>
      </c>
      <c r="V73" s="30" t="s">
        <v>111</v>
      </c>
      <c r="W73" s="61"/>
    </row>
    <row r="74" spans="1:23" ht="60" x14ac:dyDescent="0.25">
      <c r="A74" s="40" t="s">
        <v>149</v>
      </c>
      <c r="B74" s="34" t="s">
        <v>194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35" t="s">
        <v>222</v>
      </c>
      <c r="U74" s="36">
        <v>46015</v>
      </c>
      <c r="V74" s="30" t="s">
        <v>111</v>
      </c>
      <c r="W74" s="61"/>
    </row>
    <row r="75" spans="1:23" ht="60" x14ac:dyDescent="0.25">
      <c r="A75" s="40" t="s">
        <v>150</v>
      </c>
      <c r="B75" s="34" t="s">
        <v>195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35" t="s">
        <v>11</v>
      </c>
      <c r="U75" s="36">
        <v>46015</v>
      </c>
      <c r="V75" s="30" t="s">
        <v>111</v>
      </c>
      <c r="W75" s="61"/>
    </row>
    <row r="76" spans="1:23" ht="60" x14ac:dyDescent="0.25">
      <c r="A76" s="40" t="s">
        <v>151</v>
      </c>
      <c r="B76" s="34" t="s">
        <v>196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35" t="s">
        <v>222</v>
      </c>
      <c r="U76" s="36">
        <v>46015</v>
      </c>
      <c r="V76" s="30" t="s">
        <v>111</v>
      </c>
      <c r="W76" s="61"/>
    </row>
    <row r="77" spans="1:23" ht="60" x14ac:dyDescent="0.25">
      <c r="A77" s="40" t="s">
        <v>152</v>
      </c>
      <c r="B77" s="34" t="s">
        <v>197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35" t="s">
        <v>222</v>
      </c>
      <c r="U77" s="36">
        <v>46015</v>
      </c>
      <c r="V77" s="30" t="s">
        <v>111</v>
      </c>
      <c r="W77" s="61"/>
    </row>
    <row r="78" spans="1:23" ht="60" x14ac:dyDescent="0.25">
      <c r="A78" s="40" t="s">
        <v>153</v>
      </c>
      <c r="B78" s="34" t="s">
        <v>198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35" t="s">
        <v>222</v>
      </c>
      <c r="U78" s="36">
        <v>46015</v>
      </c>
      <c r="V78" s="30" t="s">
        <v>111</v>
      </c>
      <c r="W78" s="61"/>
    </row>
    <row r="79" spans="1:23" ht="60" x14ac:dyDescent="0.25">
      <c r="A79" s="40" t="s">
        <v>154</v>
      </c>
      <c r="B79" s="34" t="s">
        <v>199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35" t="s">
        <v>222</v>
      </c>
      <c r="U79" s="36">
        <v>46015</v>
      </c>
      <c r="V79" s="30" t="s">
        <v>111</v>
      </c>
      <c r="W79" s="61"/>
    </row>
    <row r="80" spans="1:23" ht="60" x14ac:dyDescent="0.25">
      <c r="A80" s="40" t="s">
        <v>155</v>
      </c>
      <c r="B80" s="34" t="s">
        <v>200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35" t="s">
        <v>222</v>
      </c>
      <c r="U80" s="36">
        <v>46015</v>
      </c>
      <c r="V80" s="30" t="s">
        <v>111</v>
      </c>
      <c r="W80" s="61"/>
    </row>
    <row r="81" spans="1:23" ht="15" x14ac:dyDescent="0.25">
      <c r="A81" s="50"/>
      <c r="B81" s="34" t="s">
        <v>126</v>
      </c>
      <c r="C81" s="39"/>
      <c r="D81" s="39">
        <f t="shared" ref="D81:I81" si="1">SUM(D65:D80)</f>
        <v>0</v>
      </c>
      <c r="E81" s="39">
        <f t="shared" si="1"/>
        <v>0</v>
      </c>
      <c r="F81" s="39">
        <f t="shared" si="1"/>
        <v>0</v>
      </c>
      <c r="G81" s="39">
        <f t="shared" si="1"/>
        <v>0</v>
      </c>
      <c r="H81" s="39">
        <f t="shared" si="1"/>
        <v>0</v>
      </c>
      <c r="I81" s="39">
        <f t="shared" si="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55"/>
      <c r="U81" s="36"/>
      <c r="V81" s="30"/>
      <c r="W81" s="61"/>
    </row>
    <row r="82" spans="1:23" ht="30" x14ac:dyDescent="0.25">
      <c r="A82" s="50" t="s">
        <v>102</v>
      </c>
      <c r="B82" s="34" t="s">
        <v>201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55"/>
      <c r="U82" s="36"/>
      <c r="V82" s="30"/>
      <c r="W82" s="61"/>
    </row>
    <row r="83" spans="1:23" ht="90" x14ac:dyDescent="0.25">
      <c r="A83" s="40" t="s">
        <v>128</v>
      </c>
      <c r="B83" s="34" t="s">
        <v>202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35" t="s">
        <v>222</v>
      </c>
      <c r="U83" s="36">
        <v>46015</v>
      </c>
      <c r="V83" s="30" t="s">
        <v>112</v>
      </c>
      <c r="W83" s="61"/>
    </row>
    <row r="84" spans="1:23" ht="15" x14ac:dyDescent="0.25">
      <c r="A84" s="40"/>
      <c r="B84" s="34" t="s">
        <v>127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5"/>
      <c r="U84" s="36"/>
      <c r="V84" s="30"/>
      <c r="W84" s="61"/>
    </row>
    <row r="85" spans="1:23" ht="15" x14ac:dyDescent="0.25">
      <c r="A85" s="40" t="s">
        <v>117</v>
      </c>
      <c r="B85" s="57" t="s">
        <v>129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35"/>
      <c r="U85" s="36"/>
      <c r="V85" s="30"/>
      <c r="W85" s="61"/>
    </row>
    <row r="86" spans="1:23" ht="45" x14ac:dyDescent="0.25">
      <c r="A86" s="40" t="s">
        <v>113</v>
      </c>
      <c r="B86" s="34" t="s">
        <v>13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35" t="s">
        <v>222</v>
      </c>
      <c r="U86" s="36">
        <v>46015</v>
      </c>
      <c r="V86" s="30" t="s">
        <v>23</v>
      </c>
      <c r="W86" s="61"/>
    </row>
    <row r="87" spans="1:23" ht="45" x14ac:dyDescent="0.25">
      <c r="A87" s="51" t="s">
        <v>114</v>
      </c>
      <c r="B87" s="34" t="s">
        <v>12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35" t="s">
        <v>222</v>
      </c>
      <c r="U87" s="36">
        <v>46015</v>
      </c>
      <c r="V87" s="30" t="s">
        <v>23</v>
      </c>
      <c r="W87" s="61"/>
    </row>
    <row r="88" spans="1:23" ht="15" x14ac:dyDescent="0.25">
      <c r="A88" s="52"/>
      <c r="B88" s="34" t="s">
        <v>130</v>
      </c>
      <c r="C88" s="39"/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55"/>
      <c r="U88" s="36"/>
      <c r="V88" s="37"/>
      <c r="W88" s="61"/>
    </row>
    <row r="89" spans="1:23" ht="15" x14ac:dyDescent="0.25">
      <c r="A89" s="52" t="s">
        <v>108</v>
      </c>
      <c r="B89" s="34" t="s">
        <v>132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55"/>
      <c r="U89" s="36"/>
      <c r="V89" s="37"/>
      <c r="W89" s="61"/>
    </row>
    <row r="90" spans="1:23" ht="45" x14ac:dyDescent="0.25">
      <c r="A90" s="40" t="s">
        <v>133</v>
      </c>
      <c r="B90" s="34" t="s">
        <v>131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35" t="s">
        <v>222</v>
      </c>
      <c r="U90" s="36">
        <v>46015</v>
      </c>
      <c r="V90" s="40" t="s">
        <v>25</v>
      </c>
      <c r="W90" s="61"/>
    </row>
    <row r="91" spans="1:23" ht="45" x14ac:dyDescent="0.25">
      <c r="A91" s="56" t="s">
        <v>134</v>
      </c>
      <c r="B91" s="34" t="s">
        <v>135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35" t="s">
        <v>222</v>
      </c>
      <c r="U91" s="36">
        <v>46015</v>
      </c>
      <c r="V91" s="40" t="s">
        <v>25</v>
      </c>
      <c r="W91" s="61"/>
    </row>
    <row r="92" spans="1:23" ht="15" x14ac:dyDescent="0.25">
      <c r="A92" s="56"/>
      <c r="B92" s="57" t="s">
        <v>136</v>
      </c>
      <c r="C92" s="39"/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5"/>
      <c r="U92" s="36"/>
      <c r="V92" s="40"/>
      <c r="W92" s="61"/>
    </row>
    <row r="93" spans="1:23" ht="30" x14ac:dyDescent="0.25">
      <c r="A93" s="58" t="s">
        <v>115</v>
      </c>
      <c r="B93" s="34" t="s">
        <v>203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5"/>
      <c r="U93" s="36">
        <v>46015</v>
      </c>
      <c r="V93" s="40"/>
      <c r="W93" s="61"/>
    </row>
    <row r="94" spans="1:23" ht="60" x14ac:dyDescent="0.25">
      <c r="A94" s="56" t="s">
        <v>137</v>
      </c>
      <c r="B94" s="34" t="s">
        <v>204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59" t="s">
        <v>222</v>
      </c>
      <c r="U94" s="36">
        <v>46015</v>
      </c>
      <c r="V94" s="56" t="s">
        <v>20</v>
      </c>
      <c r="W94" s="61"/>
    </row>
    <row r="95" spans="1:23" ht="15" x14ac:dyDescent="0.25">
      <c r="A95" s="56"/>
      <c r="B95" s="34" t="s">
        <v>138</v>
      </c>
      <c r="C95" s="39"/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59"/>
      <c r="U95" s="36"/>
      <c r="V95" s="56"/>
      <c r="W95" s="61"/>
    </row>
    <row r="96" spans="1:23" ht="15" x14ac:dyDescent="0.25">
      <c r="A96" s="60"/>
      <c r="B96" s="71" t="s">
        <v>139</v>
      </c>
      <c r="C96" s="70">
        <v>7731883</v>
      </c>
      <c r="D96" s="49">
        <v>3850000</v>
      </c>
      <c r="E96" s="49">
        <v>3850000</v>
      </c>
      <c r="F96" s="49">
        <v>40226874</v>
      </c>
      <c r="G96" s="49">
        <v>44076874</v>
      </c>
      <c r="H96" s="49">
        <v>996154.4</v>
      </c>
      <c r="I96" s="49">
        <v>45073028.399999999</v>
      </c>
      <c r="J96" s="49">
        <v>2000000</v>
      </c>
      <c r="K96" s="49">
        <v>47073028.399999999</v>
      </c>
      <c r="L96" s="49">
        <v>8000000</v>
      </c>
      <c r="M96" s="49">
        <v>55073028.399999999</v>
      </c>
      <c r="N96" s="49">
        <v>18000000</v>
      </c>
      <c r="O96" s="49">
        <v>73073028.400000006</v>
      </c>
      <c r="P96" s="49">
        <v>2694000</v>
      </c>
      <c r="Q96" s="73">
        <f>SUM(O96:P96)</f>
        <v>75767028.400000006</v>
      </c>
      <c r="R96" s="49">
        <v>11445152.07</v>
      </c>
      <c r="S96" s="73">
        <v>87212180.469999999</v>
      </c>
      <c r="T96" s="60"/>
      <c r="U96" s="36"/>
      <c r="V96" s="60"/>
      <c r="W96" s="61"/>
    </row>
    <row r="97" spans="1:22" ht="15.75" x14ac:dyDescent="0.25">
      <c r="A97" s="75"/>
      <c r="B97" s="76" t="s">
        <v>236</v>
      </c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7" t="s">
        <v>225</v>
      </c>
    </row>
  </sheetData>
  <mergeCells count="23">
    <mergeCell ref="A4:T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  <mergeCell ref="P7:P9"/>
    <mergeCell ref="Q7:Q9"/>
    <mergeCell ref="R7:R9"/>
    <mergeCell ref="S7:S9"/>
    <mergeCell ref="V7:V9"/>
    <mergeCell ref="T7:T9"/>
    <mergeCell ref="U7:U9"/>
  </mergeCells>
  <pageMargins left="0.7" right="0.7" top="0.75" bottom="0.75" header="0.3" footer="0.3"/>
  <pageSetup paperSize="9" scale="9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99"/>
  <sheetViews>
    <sheetView zoomScaleNormal="100" workbookViewId="0">
      <selection activeCell="C41" sqref="C41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19" width="0" hidden="1" customWidth="1"/>
    <col min="20" max="21" width="15.7109375" customWidth="1"/>
    <col min="22" max="22" width="34.5703125" customWidth="1"/>
    <col min="23" max="23" width="17.85546875" customWidth="1"/>
    <col min="24" max="24" width="33.140625" customWidth="1"/>
  </cols>
  <sheetData>
    <row r="2" spans="1:25" ht="75" x14ac:dyDescent="0.2">
      <c r="X2" s="90" t="s">
        <v>239</v>
      </c>
    </row>
    <row r="3" spans="1:25" ht="30" x14ac:dyDescent="0.2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1"/>
      <c r="V3" s="1"/>
      <c r="W3" s="62"/>
      <c r="X3" s="91" t="s">
        <v>237</v>
      </c>
      <c r="Y3" s="61"/>
    </row>
    <row r="4" spans="1:25" ht="33" customHeight="1" x14ac:dyDescent="0.25">
      <c r="A4" s="124" t="s">
        <v>234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"/>
      <c r="X4" s="1"/>
      <c r="Y4" s="61"/>
    </row>
    <row r="5" spans="1:25" ht="15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"/>
      <c r="Q5" s="2"/>
      <c r="R5" s="1"/>
      <c r="S5" s="1"/>
      <c r="T5" s="1"/>
      <c r="U5" s="1"/>
      <c r="V5" s="1"/>
      <c r="W5" s="1"/>
      <c r="X5" s="1"/>
      <c r="Y5" s="61"/>
    </row>
    <row r="6" spans="1:25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61"/>
    </row>
    <row r="7" spans="1:25" ht="15" x14ac:dyDescent="0.25">
      <c r="A7" s="121" t="s">
        <v>0</v>
      </c>
      <c r="B7" s="121" t="s">
        <v>1</v>
      </c>
      <c r="C7" s="116" t="s">
        <v>156</v>
      </c>
      <c r="D7" s="113">
        <v>45013</v>
      </c>
      <c r="E7" s="116" t="s">
        <v>118</v>
      </c>
      <c r="F7" s="113">
        <v>45028</v>
      </c>
      <c r="G7" s="116" t="s">
        <v>118</v>
      </c>
      <c r="H7" s="116" t="s">
        <v>219</v>
      </c>
      <c r="I7" s="116" t="s">
        <v>118</v>
      </c>
      <c r="J7" s="113">
        <v>45112</v>
      </c>
      <c r="K7" s="116" t="s">
        <v>118</v>
      </c>
      <c r="L7" s="113">
        <v>45142</v>
      </c>
      <c r="M7" s="116" t="s">
        <v>118</v>
      </c>
      <c r="N7" s="113">
        <v>45176</v>
      </c>
      <c r="O7" s="116" t="s">
        <v>118</v>
      </c>
      <c r="P7" s="113">
        <v>45203</v>
      </c>
      <c r="Q7" s="116" t="s">
        <v>118</v>
      </c>
      <c r="R7" s="113">
        <v>45265</v>
      </c>
      <c r="S7" s="116" t="s">
        <v>118</v>
      </c>
      <c r="T7" s="79"/>
      <c r="U7" s="79"/>
      <c r="V7" s="121" t="s">
        <v>3</v>
      </c>
      <c r="W7" s="121" t="s">
        <v>4</v>
      </c>
      <c r="X7" s="121" t="s">
        <v>5</v>
      </c>
      <c r="Y7" s="61"/>
    </row>
    <row r="8" spans="1:25" ht="15" x14ac:dyDescent="0.25">
      <c r="A8" s="122"/>
      <c r="B8" s="122"/>
      <c r="C8" s="117"/>
      <c r="D8" s="114"/>
      <c r="E8" s="117"/>
      <c r="F8" s="114"/>
      <c r="G8" s="117"/>
      <c r="H8" s="117"/>
      <c r="I8" s="117"/>
      <c r="J8" s="114"/>
      <c r="K8" s="117"/>
      <c r="L8" s="114"/>
      <c r="M8" s="117"/>
      <c r="N8" s="114"/>
      <c r="O8" s="117"/>
      <c r="P8" s="114"/>
      <c r="Q8" s="117"/>
      <c r="R8" s="119"/>
      <c r="S8" s="117"/>
      <c r="T8" s="78">
        <v>45680</v>
      </c>
      <c r="U8" s="80" t="s">
        <v>118</v>
      </c>
      <c r="V8" s="122"/>
      <c r="W8" s="122"/>
      <c r="X8" s="122"/>
      <c r="Y8" s="61"/>
    </row>
    <row r="9" spans="1:25" ht="15" x14ac:dyDescent="0.25">
      <c r="A9" s="123"/>
      <c r="B9" s="123"/>
      <c r="C9" s="118"/>
      <c r="D9" s="115"/>
      <c r="E9" s="118"/>
      <c r="F9" s="115"/>
      <c r="G9" s="118"/>
      <c r="H9" s="118"/>
      <c r="I9" s="118"/>
      <c r="J9" s="115"/>
      <c r="K9" s="118"/>
      <c r="L9" s="115"/>
      <c r="M9" s="118"/>
      <c r="N9" s="115"/>
      <c r="O9" s="118"/>
      <c r="P9" s="115"/>
      <c r="Q9" s="118"/>
      <c r="R9" s="120"/>
      <c r="S9" s="118"/>
      <c r="T9" s="81"/>
      <c r="U9" s="81"/>
      <c r="V9" s="123"/>
      <c r="W9" s="123"/>
      <c r="X9" s="123"/>
      <c r="Y9" s="61"/>
    </row>
    <row r="10" spans="1:25" ht="15" x14ac:dyDescent="0.25">
      <c r="A10" s="32">
        <v>1</v>
      </c>
      <c r="B10" s="30">
        <v>2</v>
      </c>
      <c r="C10" s="33">
        <v>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>
        <v>4</v>
      </c>
      <c r="U10" s="33">
        <v>5</v>
      </c>
      <c r="V10" s="33">
        <v>6</v>
      </c>
      <c r="W10" s="30">
        <v>7</v>
      </c>
      <c r="X10" s="30">
        <v>8</v>
      </c>
      <c r="Y10" s="61"/>
    </row>
    <row r="11" spans="1:25" ht="60" x14ac:dyDescent="0.25">
      <c r="A11" s="30">
        <v>1</v>
      </c>
      <c r="B11" s="34" t="s">
        <v>119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64">
        <v>0</v>
      </c>
      <c r="O11" s="64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35" t="s">
        <v>222</v>
      </c>
      <c r="W11" s="36">
        <v>46015</v>
      </c>
      <c r="X11" s="30" t="s">
        <v>18</v>
      </c>
      <c r="Y11" s="61"/>
    </row>
    <row r="12" spans="1:25" ht="15" x14ac:dyDescent="0.25">
      <c r="A12" s="37"/>
      <c r="B12" s="38" t="s">
        <v>140</v>
      </c>
      <c r="C12" s="39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54">
        <v>0</v>
      </c>
      <c r="O12" s="54">
        <v>0</v>
      </c>
      <c r="P12" s="39">
        <v>0</v>
      </c>
      <c r="Q12" s="39">
        <v>0</v>
      </c>
      <c r="R12" s="39">
        <v>0</v>
      </c>
      <c r="S12" s="39">
        <v>0</v>
      </c>
      <c r="T12" s="39"/>
      <c r="U12" s="39"/>
      <c r="V12" s="35"/>
      <c r="W12" s="36"/>
      <c r="X12" s="30"/>
      <c r="Y12" s="61"/>
    </row>
    <row r="13" spans="1:25" ht="45" x14ac:dyDescent="0.25">
      <c r="A13" s="30">
        <v>2</v>
      </c>
      <c r="B13" s="34" t="s">
        <v>120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64">
        <v>0</v>
      </c>
      <c r="O13" s="64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35" t="s">
        <v>222</v>
      </c>
      <c r="W13" s="36">
        <v>46015</v>
      </c>
      <c r="X13" s="40" t="s">
        <v>20</v>
      </c>
      <c r="Y13" s="61"/>
    </row>
    <row r="14" spans="1:25" ht="15" x14ac:dyDescent="0.25">
      <c r="A14" s="37"/>
      <c r="B14" s="38" t="s">
        <v>141</v>
      </c>
      <c r="C14" s="39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54">
        <v>0</v>
      </c>
      <c r="O14" s="54">
        <v>0</v>
      </c>
      <c r="P14" s="39">
        <v>0</v>
      </c>
      <c r="Q14" s="39">
        <v>0</v>
      </c>
      <c r="R14" s="39">
        <v>0</v>
      </c>
      <c r="S14" s="39">
        <v>0</v>
      </c>
      <c r="T14" s="39"/>
      <c r="U14" s="39"/>
      <c r="V14" s="35"/>
      <c r="W14" s="36"/>
      <c r="X14" s="40"/>
      <c r="Y14" s="61"/>
    </row>
    <row r="15" spans="1:25" ht="60" x14ac:dyDescent="0.25">
      <c r="A15" s="41" t="s">
        <v>6</v>
      </c>
      <c r="B15" s="34" t="s">
        <v>121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64">
        <v>0</v>
      </c>
      <c r="O15" s="64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35" t="s">
        <v>222</v>
      </c>
      <c r="W15" s="36">
        <v>46015</v>
      </c>
      <c r="X15" s="40" t="s">
        <v>20</v>
      </c>
      <c r="Y15" s="61"/>
    </row>
    <row r="16" spans="1:25" ht="15" x14ac:dyDescent="0.25">
      <c r="A16" s="41"/>
      <c r="B16" s="38" t="s">
        <v>142</v>
      </c>
      <c r="C16" s="39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54">
        <v>0</v>
      </c>
      <c r="O16" s="54">
        <v>0</v>
      </c>
      <c r="P16" s="39">
        <v>0</v>
      </c>
      <c r="Q16" s="39">
        <v>0</v>
      </c>
      <c r="R16" s="39">
        <v>0</v>
      </c>
      <c r="S16" s="39">
        <v>0</v>
      </c>
      <c r="T16" s="39"/>
      <c r="U16" s="39"/>
      <c r="V16" s="35"/>
      <c r="W16" s="36"/>
      <c r="X16" s="40"/>
      <c r="Y16" s="61"/>
    </row>
    <row r="17" spans="1:25" ht="75" x14ac:dyDescent="0.25">
      <c r="A17" s="41" t="s">
        <v>16</v>
      </c>
      <c r="B17" s="34" t="s">
        <v>122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64">
        <v>0</v>
      </c>
      <c r="O17" s="64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35" t="s">
        <v>222</v>
      </c>
      <c r="W17" s="36">
        <v>46015</v>
      </c>
      <c r="X17" s="30" t="s">
        <v>109</v>
      </c>
      <c r="Y17" s="61"/>
    </row>
    <row r="18" spans="1:25" ht="15" x14ac:dyDescent="0.25">
      <c r="A18" s="41"/>
      <c r="B18" s="38" t="s">
        <v>143</v>
      </c>
      <c r="C18" s="39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54">
        <v>0</v>
      </c>
      <c r="O18" s="54">
        <v>0</v>
      </c>
      <c r="P18" s="39">
        <v>0</v>
      </c>
      <c r="Q18" s="39">
        <v>0</v>
      </c>
      <c r="R18" s="39">
        <v>0</v>
      </c>
      <c r="S18" s="39">
        <v>0</v>
      </c>
      <c r="T18" s="39"/>
      <c r="U18" s="39"/>
      <c r="V18" s="35"/>
      <c r="W18" s="36"/>
      <c r="X18" s="30"/>
      <c r="Y18" s="61"/>
    </row>
    <row r="19" spans="1:25" ht="28.5" x14ac:dyDescent="0.25">
      <c r="A19" s="42" t="s">
        <v>17</v>
      </c>
      <c r="B19" s="38" t="s">
        <v>161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4"/>
      <c r="O19" s="64"/>
      <c r="P19" s="29"/>
      <c r="Q19" s="29"/>
      <c r="R19" s="29"/>
      <c r="S19" s="29"/>
      <c r="T19" s="29"/>
      <c r="U19" s="29"/>
      <c r="V19" s="35"/>
      <c r="W19" s="36"/>
      <c r="X19" s="30"/>
      <c r="Y19" s="61"/>
    </row>
    <row r="20" spans="1:25" ht="75" x14ac:dyDescent="0.25">
      <c r="A20" s="41" t="s">
        <v>40</v>
      </c>
      <c r="B20" s="34" t="s">
        <v>223</v>
      </c>
      <c r="C20" s="29">
        <v>0</v>
      </c>
      <c r="D20" s="29">
        <v>0</v>
      </c>
      <c r="E20" s="29">
        <v>0</v>
      </c>
      <c r="F20" s="43">
        <v>380000</v>
      </c>
      <c r="G20" s="43">
        <v>380000</v>
      </c>
      <c r="H20" s="43">
        <v>-169521</v>
      </c>
      <c r="I20" s="43">
        <f>SUM(G20-169521)</f>
        <v>210479</v>
      </c>
      <c r="J20" s="43">
        <v>1000000</v>
      </c>
      <c r="K20" s="43">
        <v>1210479</v>
      </c>
      <c r="L20" s="43">
        <v>4000000</v>
      </c>
      <c r="M20" s="43">
        <f>SUM(K20:L20)</f>
        <v>5210479</v>
      </c>
      <c r="N20" s="43">
        <v>8000000</v>
      </c>
      <c r="O20" s="43">
        <f>SUM(M20:N20)</f>
        <v>13210479</v>
      </c>
      <c r="P20" s="43">
        <v>3000000</v>
      </c>
      <c r="Q20" s="43">
        <f>SUM(O20:P20)</f>
        <v>16210479</v>
      </c>
      <c r="R20" s="43">
        <v>10000000</v>
      </c>
      <c r="S20" s="43">
        <f>SUM(Q20:R20)</f>
        <v>26210479</v>
      </c>
      <c r="T20" s="29">
        <v>0</v>
      </c>
      <c r="U20" s="29">
        <v>0</v>
      </c>
      <c r="V20" s="35" t="s">
        <v>222</v>
      </c>
      <c r="W20" s="36">
        <v>46015</v>
      </c>
      <c r="X20" s="30" t="s">
        <v>218</v>
      </c>
      <c r="Y20" s="61"/>
    </row>
    <row r="21" spans="1:25" ht="75" x14ac:dyDescent="0.25">
      <c r="A21" s="65" t="s">
        <v>220</v>
      </c>
      <c r="B21" s="34" t="s">
        <v>223</v>
      </c>
      <c r="C21" s="29">
        <v>0</v>
      </c>
      <c r="D21" s="29"/>
      <c r="E21" s="29"/>
      <c r="F21" s="43"/>
      <c r="G21" s="43"/>
      <c r="H21" s="43"/>
      <c r="I21" s="43"/>
      <c r="J21" s="46"/>
      <c r="K21" s="43"/>
      <c r="L21" s="46"/>
      <c r="M21" s="43"/>
      <c r="N21" s="72"/>
      <c r="O21" s="43">
        <v>9889608.4399999995</v>
      </c>
      <c r="P21" s="46">
        <v>0</v>
      </c>
      <c r="Q21" s="43">
        <v>9889608.4399999995</v>
      </c>
      <c r="R21" s="46">
        <v>0</v>
      </c>
      <c r="S21" s="43">
        <v>9889608.4399999995</v>
      </c>
      <c r="T21" s="29">
        <v>0</v>
      </c>
      <c r="U21" s="29">
        <v>0</v>
      </c>
      <c r="V21" s="35" t="s">
        <v>222</v>
      </c>
      <c r="W21" s="36">
        <v>46015</v>
      </c>
      <c r="X21" s="30" t="s">
        <v>218</v>
      </c>
      <c r="Y21" s="61"/>
    </row>
    <row r="22" spans="1:25" ht="75" x14ac:dyDescent="0.25">
      <c r="A22" s="41" t="s">
        <v>221</v>
      </c>
      <c r="B22" s="82" t="s">
        <v>224</v>
      </c>
      <c r="C22" s="29">
        <v>0</v>
      </c>
      <c r="D22" s="29"/>
      <c r="E22" s="29"/>
      <c r="F22" s="43"/>
      <c r="G22" s="43"/>
      <c r="H22" s="43"/>
      <c r="I22" s="43"/>
      <c r="J22" s="46"/>
      <c r="K22" s="43"/>
      <c r="L22" s="46"/>
      <c r="M22" s="43"/>
      <c r="N22" s="72"/>
      <c r="O22" s="43">
        <v>3320870.56</v>
      </c>
      <c r="P22" s="66">
        <f>SUM(P20)</f>
        <v>3000000</v>
      </c>
      <c r="Q22" s="43">
        <f>SUM(O22+P20)</f>
        <v>6320870.5600000005</v>
      </c>
      <c r="R22" s="43">
        <f>SUM(R20)</f>
        <v>10000000</v>
      </c>
      <c r="S22" s="43">
        <f>SUM(Q22+R20)</f>
        <v>16320870.560000001</v>
      </c>
      <c r="T22" s="83">
        <v>250000</v>
      </c>
      <c r="U22" s="83">
        <v>250000</v>
      </c>
      <c r="V22" s="35" t="s">
        <v>222</v>
      </c>
      <c r="W22" s="36">
        <v>46015</v>
      </c>
      <c r="X22" s="30" t="s">
        <v>218</v>
      </c>
      <c r="Y22" s="61"/>
    </row>
    <row r="23" spans="1:25" ht="75" x14ac:dyDescent="0.25">
      <c r="A23" s="41" t="s">
        <v>41</v>
      </c>
      <c r="B23" s="34" t="s">
        <v>232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35" t="s">
        <v>222</v>
      </c>
      <c r="W23" s="36">
        <v>46015</v>
      </c>
      <c r="X23" s="30" t="s">
        <v>109</v>
      </c>
      <c r="Y23" s="61"/>
    </row>
    <row r="24" spans="1:25" ht="90" x14ac:dyDescent="0.25">
      <c r="A24" s="40" t="s">
        <v>42</v>
      </c>
      <c r="B24" s="34" t="s">
        <v>229</v>
      </c>
      <c r="C24" s="67">
        <v>5000</v>
      </c>
      <c r="D24" s="28">
        <v>660000</v>
      </c>
      <c r="E24" s="28">
        <v>660000</v>
      </c>
      <c r="F24" s="29">
        <v>0</v>
      </c>
      <c r="G24" s="28">
        <v>660000</v>
      </c>
      <c r="H24" s="28">
        <v>29939</v>
      </c>
      <c r="I24" s="28">
        <f>SUM(G24+H24)</f>
        <v>689939</v>
      </c>
      <c r="J24" s="28">
        <v>0</v>
      </c>
      <c r="K24" s="28">
        <v>689939</v>
      </c>
      <c r="L24" s="28">
        <v>0</v>
      </c>
      <c r="M24" s="28">
        <v>689939</v>
      </c>
      <c r="N24" s="28">
        <v>0</v>
      </c>
      <c r="O24" s="28">
        <v>689939</v>
      </c>
      <c r="P24" s="28">
        <v>0</v>
      </c>
      <c r="Q24" s="28">
        <v>689939</v>
      </c>
      <c r="R24" s="28">
        <v>0</v>
      </c>
      <c r="S24" s="28">
        <v>689939</v>
      </c>
      <c r="T24" s="67">
        <v>5000</v>
      </c>
      <c r="U24" s="67">
        <v>5000</v>
      </c>
      <c r="V24" s="35" t="s">
        <v>222</v>
      </c>
      <c r="W24" s="36">
        <v>46015</v>
      </c>
      <c r="X24" s="30" t="s">
        <v>205</v>
      </c>
      <c r="Y24" s="61"/>
    </row>
    <row r="25" spans="1:25" ht="90" x14ac:dyDescent="0.25">
      <c r="A25" s="40" t="s">
        <v>43</v>
      </c>
      <c r="B25" s="34" t="s">
        <v>230</v>
      </c>
      <c r="C25" s="67">
        <v>5000</v>
      </c>
      <c r="D25" s="28">
        <v>280000</v>
      </c>
      <c r="E25" s="28">
        <v>280000</v>
      </c>
      <c r="F25" s="29">
        <v>0</v>
      </c>
      <c r="G25" s="28">
        <v>280000</v>
      </c>
      <c r="H25" s="28">
        <v>24685</v>
      </c>
      <c r="I25" s="28">
        <f>SUM(G25+H25)</f>
        <v>304685</v>
      </c>
      <c r="J25" s="28">
        <v>0</v>
      </c>
      <c r="K25" s="28">
        <v>304685</v>
      </c>
      <c r="L25" s="28">
        <v>0</v>
      </c>
      <c r="M25" s="28">
        <v>304685</v>
      </c>
      <c r="N25" s="28">
        <v>0</v>
      </c>
      <c r="O25" s="28">
        <v>304685</v>
      </c>
      <c r="P25" s="28">
        <v>0</v>
      </c>
      <c r="Q25" s="28">
        <v>304685</v>
      </c>
      <c r="R25" s="28">
        <v>0</v>
      </c>
      <c r="S25" s="28">
        <v>304685</v>
      </c>
      <c r="T25" s="67">
        <v>5000</v>
      </c>
      <c r="U25" s="67">
        <v>5000</v>
      </c>
      <c r="V25" s="35" t="s">
        <v>222</v>
      </c>
      <c r="W25" s="36">
        <v>46015</v>
      </c>
      <c r="X25" s="30" t="s">
        <v>206</v>
      </c>
      <c r="Y25" s="61"/>
    </row>
    <row r="26" spans="1:25" ht="75" x14ac:dyDescent="0.25">
      <c r="A26" s="40" t="s">
        <v>44</v>
      </c>
      <c r="B26" s="34" t="s">
        <v>162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35" t="s">
        <v>11</v>
      </c>
      <c r="W26" s="36">
        <v>46015</v>
      </c>
      <c r="X26" s="30" t="s">
        <v>109</v>
      </c>
      <c r="Y26" s="61"/>
    </row>
    <row r="27" spans="1:25" ht="75" x14ac:dyDescent="0.25">
      <c r="A27" s="40" t="s">
        <v>45</v>
      </c>
      <c r="B27" s="34" t="s">
        <v>163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35" t="s">
        <v>222</v>
      </c>
      <c r="W27" s="36">
        <v>46015</v>
      </c>
      <c r="X27" s="30" t="s">
        <v>109</v>
      </c>
      <c r="Y27" s="61"/>
    </row>
    <row r="28" spans="1:25" ht="75" x14ac:dyDescent="0.25">
      <c r="A28" s="40" t="s">
        <v>46</v>
      </c>
      <c r="B28" s="82" t="s">
        <v>231</v>
      </c>
      <c r="C28" s="92">
        <v>7706883</v>
      </c>
      <c r="D28" s="93">
        <v>0</v>
      </c>
      <c r="E28" s="93">
        <v>0</v>
      </c>
      <c r="F28" s="93">
        <v>0</v>
      </c>
      <c r="G28" s="93">
        <v>0</v>
      </c>
      <c r="H28" s="94">
        <v>996154.4</v>
      </c>
      <c r="I28" s="94">
        <v>996154.4</v>
      </c>
      <c r="J28" s="94">
        <v>1000000</v>
      </c>
      <c r="K28" s="94">
        <v>1996154.4</v>
      </c>
      <c r="L28" s="94">
        <v>4000000</v>
      </c>
      <c r="M28" s="94">
        <f>SUM(K28:L28)</f>
        <v>5996154.4000000004</v>
      </c>
      <c r="N28" s="95">
        <v>10000000</v>
      </c>
      <c r="O28" s="94">
        <f>SUM(M28:N28)</f>
        <v>15996154.4</v>
      </c>
      <c r="P28" s="95">
        <v>0</v>
      </c>
      <c r="Q28" s="94">
        <f>SUM(O28:P28)</f>
        <v>15996154.4</v>
      </c>
      <c r="R28" s="95">
        <v>1765152.74</v>
      </c>
      <c r="S28" s="94">
        <f>SUM(Q28:R28)</f>
        <v>17761307.140000001</v>
      </c>
      <c r="T28" s="94">
        <v>-250000</v>
      </c>
      <c r="U28" s="94">
        <v>7456883</v>
      </c>
      <c r="V28" s="35" t="s">
        <v>222</v>
      </c>
      <c r="W28" s="36">
        <v>46015</v>
      </c>
      <c r="X28" s="30" t="s">
        <v>213</v>
      </c>
      <c r="Y28" s="61"/>
    </row>
    <row r="29" spans="1:25" ht="90" x14ac:dyDescent="0.25">
      <c r="A29" s="68" t="s">
        <v>47</v>
      </c>
      <c r="B29" s="34" t="s">
        <v>158</v>
      </c>
      <c r="C29" s="29">
        <v>0</v>
      </c>
      <c r="D29" s="28">
        <v>650000</v>
      </c>
      <c r="E29" s="28">
        <v>650000</v>
      </c>
      <c r="F29" s="45">
        <v>22272415</v>
      </c>
      <c r="G29" s="28">
        <f>SUM(E29:F29)</f>
        <v>22922415</v>
      </c>
      <c r="H29" s="44">
        <v>0</v>
      </c>
      <c r="I29" s="28">
        <f>SUM(G29:H29)</f>
        <v>22922415</v>
      </c>
      <c r="J29" s="28">
        <v>0</v>
      </c>
      <c r="K29" s="28">
        <v>22922415</v>
      </c>
      <c r="L29" s="28">
        <v>0</v>
      </c>
      <c r="M29" s="28">
        <v>22922415</v>
      </c>
      <c r="N29" s="28">
        <v>0</v>
      </c>
      <c r="O29" s="28">
        <v>22922415</v>
      </c>
      <c r="P29" s="28">
        <v>-600000</v>
      </c>
      <c r="Q29" s="28">
        <f>SUM(O29-600000)</f>
        <v>22322415</v>
      </c>
      <c r="R29" s="28">
        <v>0</v>
      </c>
      <c r="S29" s="28">
        <f>SUM(Q29:R29)</f>
        <v>22322415</v>
      </c>
      <c r="T29" s="29">
        <v>0</v>
      </c>
      <c r="U29" s="29">
        <v>0</v>
      </c>
      <c r="V29" s="35" t="s">
        <v>11</v>
      </c>
      <c r="W29" s="36">
        <v>46015</v>
      </c>
      <c r="X29" s="30" t="s">
        <v>207</v>
      </c>
      <c r="Y29" s="61"/>
    </row>
    <row r="30" spans="1:25" ht="90" x14ac:dyDescent="0.25">
      <c r="A30" s="40" t="s">
        <v>48</v>
      </c>
      <c r="B30" s="34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9">
        <v>0</v>
      </c>
      <c r="U30" s="29">
        <v>0</v>
      </c>
      <c r="V30" s="35" t="s">
        <v>222</v>
      </c>
      <c r="W30" s="36">
        <v>46015</v>
      </c>
      <c r="X30" s="30" t="s">
        <v>217</v>
      </c>
      <c r="Y30" s="61"/>
    </row>
    <row r="31" spans="1:25" ht="90" x14ac:dyDescent="0.25">
      <c r="A31" s="68" t="s">
        <v>49</v>
      </c>
      <c r="B31" s="34" t="s">
        <v>216</v>
      </c>
      <c r="C31" s="29">
        <v>0</v>
      </c>
      <c r="D31" s="29">
        <v>0</v>
      </c>
      <c r="E31" s="29">
        <v>0</v>
      </c>
      <c r="F31" s="43">
        <v>320000</v>
      </c>
      <c r="G31" s="43">
        <v>320000</v>
      </c>
      <c r="H31" s="29">
        <v>0</v>
      </c>
      <c r="I31" s="43">
        <v>320000</v>
      </c>
      <c r="J31" s="46">
        <v>0</v>
      </c>
      <c r="K31" s="43">
        <v>320000</v>
      </c>
      <c r="L31" s="46">
        <v>-320000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9">
        <v>0</v>
      </c>
      <c r="U31" s="29">
        <v>0</v>
      </c>
      <c r="V31" s="35" t="s">
        <v>11</v>
      </c>
      <c r="W31" s="36">
        <v>46015</v>
      </c>
      <c r="X31" s="30" t="s">
        <v>217</v>
      </c>
      <c r="Y31" s="61"/>
    </row>
    <row r="32" spans="1:25" ht="75" x14ac:dyDescent="0.25">
      <c r="A32" s="40" t="s">
        <v>50</v>
      </c>
      <c r="B32" s="34" t="s">
        <v>164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35" t="s">
        <v>222</v>
      </c>
      <c r="W32" s="36">
        <v>46015</v>
      </c>
      <c r="X32" s="30" t="s">
        <v>109</v>
      </c>
      <c r="Y32" s="61"/>
    </row>
    <row r="33" spans="1:25" ht="75" x14ac:dyDescent="0.25">
      <c r="A33" s="40" t="s">
        <v>51</v>
      </c>
      <c r="B33" s="34" t="s">
        <v>165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35" t="s">
        <v>222</v>
      </c>
      <c r="W33" s="36">
        <v>46015</v>
      </c>
      <c r="X33" s="30" t="s">
        <v>109</v>
      </c>
      <c r="Y33" s="61"/>
    </row>
    <row r="34" spans="1:25" ht="75" x14ac:dyDescent="0.25">
      <c r="A34" s="40" t="s">
        <v>52</v>
      </c>
      <c r="B34" s="34" t="s">
        <v>166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35" t="s">
        <v>222</v>
      </c>
      <c r="W34" s="36">
        <v>46015</v>
      </c>
      <c r="X34" s="30" t="s">
        <v>109</v>
      </c>
      <c r="Y34" s="61"/>
    </row>
    <row r="35" spans="1:25" ht="75" x14ac:dyDescent="0.25">
      <c r="A35" s="40" t="s">
        <v>75</v>
      </c>
      <c r="B35" s="34" t="s">
        <v>168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35" t="s">
        <v>222</v>
      </c>
      <c r="W35" s="36">
        <v>46015</v>
      </c>
      <c r="X35" s="30" t="s">
        <v>109</v>
      </c>
      <c r="Y35" s="61"/>
    </row>
    <row r="36" spans="1:25" ht="75" x14ac:dyDescent="0.25">
      <c r="A36" s="40" t="s">
        <v>76</v>
      </c>
      <c r="B36" s="34" t="s">
        <v>167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35" t="s">
        <v>222</v>
      </c>
      <c r="W36" s="36">
        <v>46015</v>
      </c>
      <c r="X36" s="30" t="s">
        <v>109</v>
      </c>
      <c r="Y36" s="61"/>
    </row>
    <row r="37" spans="1:25" ht="105" x14ac:dyDescent="0.25">
      <c r="A37" s="40" t="s">
        <v>77</v>
      </c>
      <c r="B37" s="34" t="s">
        <v>228</v>
      </c>
      <c r="C37" s="67">
        <v>5000</v>
      </c>
      <c r="D37" s="28">
        <v>520000</v>
      </c>
      <c r="E37" s="28">
        <v>520000</v>
      </c>
      <c r="F37" s="29">
        <v>0</v>
      </c>
      <c r="G37" s="28">
        <v>520000</v>
      </c>
      <c r="H37" s="28">
        <v>27736</v>
      </c>
      <c r="I37" s="28">
        <f>SUM(G37+27736)</f>
        <v>547736</v>
      </c>
      <c r="J37" s="28">
        <v>0</v>
      </c>
      <c r="K37" s="28">
        <v>547736</v>
      </c>
      <c r="L37" s="28">
        <v>0</v>
      </c>
      <c r="M37" s="28">
        <v>547736</v>
      </c>
      <c r="N37" s="28">
        <v>0</v>
      </c>
      <c r="O37" s="28">
        <v>547736</v>
      </c>
      <c r="P37" s="28">
        <v>0</v>
      </c>
      <c r="Q37" s="28">
        <v>547736</v>
      </c>
      <c r="R37" s="28">
        <v>0</v>
      </c>
      <c r="S37" s="28">
        <v>547736</v>
      </c>
      <c r="T37" s="67">
        <v>5000</v>
      </c>
      <c r="U37" s="67">
        <v>5000</v>
      </c>
      <c r="V37" s="35" t="s">
        <v>222</v>
      </c>
      <c r="W37" s="36">
        <v>46015</v>
      </c>
      <c r="X37" s="30" t="s">
        <v>208</v>
      </c>
      <c r="Y37" s="61"/>
    </row>
    <row r="38" spans="1:25" ht="105" x14ac:dyDescent="0.25">
      <c r="A38" s="47" t="s">
        <v>78</v>
      </c>
      <c r="B38" s="34" t="s">
        <v>227</v>
      </c>
      <c r="C38" s="67">
        <v>5000</v>
      </c>
      <c r="D38" s="28">
        <v>550000</v>
      </c>
      <c r="E38" s="28">
        <v>550000</v>
      </c>
      <c r="F38" s="29">
        <v>0</v>
      </c>
      <c r="G38" s="28">
        <v>550000</v>
      </c>
      <c r="H38" s="28">
        <v>35904</v>
      </c>
      <c r="I38" s="28">
        <f>SUM(G38+35904)</f>
        <v>585904</v>
      </c>
      <c r="J38" s="28">
        <v>0</v>
      </c>
      <c r="K38" s="28">
        <v>585904</v>
      </c>
      <c r="L38" s="28">
        <v>0</v>
      </c>
      <c r="M38" s="28">
        <v>585904</v>
      </c>
      <c r="N38" s="28">
        <v>0</v>
      </c>
      <c r="O38" s="28">
        <v>585904</v>
      </c>
      <c r="P38" s="28">
        <v>0</v>
      </c>
      <c r="Q38" s="28">
        <v>585904</v>
      </c>
      <c r="R38" s="28">
        <v>0</v>
      </c>
      <c r="S38" s="28">
        <v>585904</v>
      </c>
      <c r="T38" s="67">
        <v>5000</v>
      </c>
      <c r="U38" s="67">
        <v>5000</v>
      </c>
      <c r="V38" s="35" t="s">
        <v>222</v>
      </c>
      <c r="W38" s="36">
        <v>46015</v>
      </c>
      <c r="X38" s="30" t="s">
        <v>209</v>
      </c>
      <c r="Y38" s="61"/>
    </row>
    <row r="39" spans="1:25" ht="105" x14ac:dyDescent="0.25">
      <c r="A39" s="40" t="s">
        <v>79</v>
      </c>
      <c r="B39" s="34" t="s">
        <v>226</v>
      </c>
      <c r="C39" s="67">
        <v>5000</v>
      </c>
      <c r="D39" s="28">
        <v>710000</v>
      </c>
      <c r="E39" s="28">
        <v>710000</v>
      </c>
      <c r="F39" s="29">
        <v>0</v>
      </c>
      <c r="G39" s="28">
        <v>710000</v>
      </c>
      <c r="H39" s="28">
        <v>51257</v>
      </c>
      <c r="I39" s="28">
        <f>SUM(G39+51257)</f>
        <v>761257</v>
      </c>
      <c r="J39" s="28">
        <v>0</v>
      </c>
      <c r="K39" s="28">
        <v>761257</v>
      </c>
      <c r="L39" s="28">
        <v>320000</v>
      </c>
      <c r="M39" s="28">
        <f>SUM(K39:L39)</f>
        <v>1081257</v>
      </c>
      <c r="N39" s="28">
        <v>0</v>
      </c>
      <c r="O39" s="28">
        <f>SUM(M39:N39)</f>
        <v>1081257</v>
      </c>
      <c r="P39" s="28">
        <v>0</v>
      </c>
      <c r="Q39" s="28">
        <f>SUM(O39:P39)</f>
        <v>1081257</v>
      </c>
      <c r="R39" s="28">
        <v>-320000.67</v>
      </c>
      <c r="S39" s="28">
        <f>SUM(Q39:R39)</f>
        <v>761256.33000000007</v>
      </c>
      <c r="T39" s="67">
        <v>5000</v>
      </c>
      <c r="U39" s="67">
        <v>5000</v>
      </c>
      <c r="V39" s="35" t="s">
        <v>11</v>
      </c>
      <c r="W39" s="36">
        <v>46015</v>
      </c>
      <c r="X39" s="30" t="s">
        <v>210</v>
      </c>
      <c r="Y39" s="61"/>
    </row>
    <row r="40" spans="1:25" ht="120" x14ac:dyDescent="0.25">
      <c r="A40" s="68" t="s">
        <v>80</v>
      </c>
      <c r="B40" s="34" t="s">
        <v>157</v>
      </c>
      <c r="C40" s="29">
        <v>0</v>
      </c>
      <c r="D40" s="28">
        <v>480000</v>
      </c>
      <c r="E40" s="28">
        <v>480000</v>
      </c>
      <c r="F40" s="28">
        <v>17254459</v>
      </c>
      <c r="G40" s="28">
        <f>SUM(E40:F40)</f>
        <v>17734459</v>
      </c>
      <c r="H40" s="29">
        <v>0</v>
      </c>
      <c r="I40" s="28">
        <f>SUM(G40:H40)</f>
        <v>17734459</v>
      </c>
      <c r="J40" s="28">
        <v>0</v>
      </c>
      <c r="K40" s="28">
        <v>17734459</v>
      </c>
      <c r="L40" s="28">
        <v>0</v>
      </c>
      <c r="M40" s="28">
        <v>17734459</v>
      </c>
      <c r="N40" s="28">
        <v>0</v>
      </c>
      <c r="O40" s="28">
        <v>17734459</v>
      </c>
      <c r="P40" s="28">
        <v>-300000</v>
      </c>
      <c r="Q40" s="28">
        <f>SUM(O40-300000)</f>
        <v>17434459</v>
      </c>
      <c r="R40" s="28">
        <v>0</v>
      </c>
      <c r="S40" s="28">
        <f>SUM(Q40:R40)</f>
        <v>17434459</v>
      </c>
      <c r="T40" s="29">
        <v>0</v>
      </c>
      <c r="U40" s="29">
        <v>0</v>
      </c>
      <c r="V40" s="35" t="s">
        <v>222</v>
      </c>
      <c r="W40" s="36">
        <v>46015</v>
      </c>
      <c r="X40" s="30" t="s">
        <v>211</v>
      </c>
      <c r="Y40" s="61"/>
    </row>
    <row r="41" spans="1:25" ht="75" x14ac:dyDescent="0.25">
      <c r="A41" s="40" t="s">
        <v>81</v>
      </c>
      <c r="B41" s="34" t="s">
        <v>169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35" t="s">
        <v>11</v>
      </c>
      <c r="W41" s="36">
        <v>46015</v>
      </c>
      <c r="X41" s="30" t="s">
        <v>109</v>
      </c>
      <c r="Y41" s="61"/>
    </row>
    <row r="42" spans="1:25" ht="75" x14ac:dyDescent="0.25">
      <c r="A42" s="40" t="s">
        <v>103</v>
      </c>
      <c r="B42" s="34" t="s">
        <v>170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35" t="s">
        <v>222</v>
      </c>
      <c r="W42" s="36">
        <v>46015</v>
      </c>
      <c r="X42" s="30" t="s">
        <v>109</v>
      </c>
      <c r="Y42" s="61"/>
    </row>
    <row r="43" spans="1:25" ht="75" x14ac:dyDescent="0.25">
      <c r="A43" s="40" t="s">
        <v>104</v>
      </c>
      <c r="B43" s="34" t="s">
        <v>171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35" t="s">
        <v>222</v>
      </c>
      <c r="W43" s="36">
        <v>46015</v>
      </c>
      <c r="X43" s="30" t="s">
        <v>109</v>
      </c>
      <c r="Y43" s="61"/>
    </row>
    <row r="44" spans="1:25" ht="75" x14ac:dyDescent="0.25">
      <c r="A44" s="40" t="s">
        <v>105</v>
      </c>
      <c r="B44" s="34" t="s">
        <v>172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35" t="s">
        <v>11</v>
      </c>
      <c r="W44" s="36">
        <v>46015</v>
      </c>
      <c r="X44" s="30" t="s">
        <v>109</v>
      </c>
      <c r="Y44" s="61"/>
    </row>
    <row r="45" spans="1:25" ht="75" x14ac:dyDescent="0.25">
      <c r="A45" s="40" t="s">
        <v>106</v>
      </c>
      <c r="B45" s="34" t="s">
        <v>173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35" t="s">
        <v>222</v>
      </c>
      <c r="W45" s="36">
        <v>46015</v>
      </c>
      <c r="X45" s="30" t="s">
        <v>109</v>
      </c>
      <c r="Y45" s="61"/>
    </row>
    <row r="46" spans="1:25" ht="75" x14ac:dyDescent="0.25">
      <c r="A46" s="48" t="s">
        <v>159</v>
      </c>
      <c r="B46" s="34" t="s">
        <v>174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35" t="s">
        <v>222</v>
      </c>
      <c r="W46" s="36">
        <v>46015</v>
      </c>
      <c r="X46" s="30" t="s">
        <v>109</v>
      </c>
      <c r="Y46" s="61"/>
    </row>
    <row r="47" spans="1:25" ht="75" x14ac:dyDescent="0.25">
      <c r="A47" s="1" t="s">
        <v>215</v>
      </c>
      <c r="B47" s="34" t="s">
        <v>175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35" t="s">
        <v>222</v>
      </c>
      <c r="W47" s="36" t="s">
        <v>235</v>
      </c>
      <c r="X47" s="30" t="s">
        <v>109</v>
      </c>
      <c r="Y47" s="61"/>
    </row>
    <row r="48" spans="1:25" ht="15" x14ac:dyDescent="0.25">
      <c r="A48" s="40"/>
      <c r="B48" s="34" t="s">
        <v>123</v>
      </c>
      <c r="C48" s="70">
        <f>SUM(C20:C47)</f>
        <v>7731883</v>
      </c>
      <c r="D48" s="49">
        <v>3850000</v>
      </c>
      <c r="E48" s="49">
        <v>3850000</v>
      </c>
      <c r="F48" s="49">
        <v>40226874</v>
      </c>
      <c r="G48" s="49">
        <v>44076874</v>
      </c>
      <c r="H48" s="49">
        <f t="shared" ref="H48:N48" si="0">SUM(H20:H47)</f>
        <v>996154.4</v>
      </c>
      <c r="I48" s="49">
        <f t="shared" si="0"/>
        <v>45073028.399999999</v>
      </c>
      <c r="J48" s="49">
        <f t="shared" si="0"/>
        <v>2000000</v>
      </c>
      <c r="K48" s="49">
        <f t="shared" si="0"/>
        <v>47073028.399999999</v>
      </c>
      <c r="L48" s="49">
        <f t="shared" si="0"/>
        <v>8000000</v>
      </c>
      <c r="M48" s="49">
        <f t="shared" si="0"/>
        <v>55073028.399999999</v>
      </c>
      <c r="N48" s="49">
        <f t="shared" si="0"/>
        <v>18000000</v>
      </c>
      <c r="O48" s="70">
        <f>SUM(M48:N48)</f>
        <v>73073028.400000006</v>
      </c>
      <c r="P48" s="69">
        <v>2694000</v>
      </c>
      <c r="Q48" s="70">
        <f>SUM(O48:P48)</f>
        <v>75767028.400000006</v>
      </c>
      <c r="R48" s="69">
        <f>SUM(R22:R47)</f>
        <v>11445152.07</v>
      </c>
      <c r="S48" s="70">
        <f>SUM(Q48:R48)</f>
        <v>87212180.469999999</v>
      </c>
      <c r="T48" s="70"/>
      <c r="U48" s="70">
        <f>SUM(U20:U47)</f>
        <v>7731883</v>
      </c>
      <c r="V48" s="60"/>
      <c r="W48" s="36"/>
      <c r="X48" s="30"/>
      <c r="Y48" s="61"/>
    </row>
    <row r="49" spans="1:25" ht="30" x14ac:dyDescent="0.25">
      <c r="A49" s="50">
        <v>6</v>
      </c>
      <c r="B49" s="34" t="s">
        <v>176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74"/>
      <c r="P49" s="29"/>
      <c r="Q49" s="29"/>
      <c r="R49" s="29"/>
      <c r="S49" s="29"/>
      <c r="T49" s="29"/>
      <c r="U49" s="29"/>
      <c r="V49" s="35"/>
      <c r="W49" s="36"/>
      <c r="X49" s="30"/>
      <c r="Y49" s="61"/>
    </row>
    <row r="50" spans="1:25" ht="60" x14ac:dyDescent="0.25">
      <c r="A50" s="40" t="s">
        <v>82</v>
      </c>
      <c r="B50" s="34" t="s">
        <v>177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35" t="s">
        <v>222</v>
      </c>
      <c r="W50" s="36">
        <v>46015</v>
      </c>
      <c r="X50" s="30" t="s">
        <v>110</v>
      </c>
      <c r="Y50" s="61"/>
    </row>
    <row r="51" spans="1:25" ht="60" x14ac:dyDescent="0.25">
      <c r="A51" s="40" t="s">
        <v>83</v>
      </c>
      <c r="B51" s="34" t="s">
        <v>178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35" t="s">
        <v>222</v>
      </c>
      <c r="W51" s="36">
        <v>46015</v>
      </c>
      <c r="X51" s="30" t="s">
        <v>110</v>
      </c>
      <c r="Y51" s="61"/>
    </row>
    <row r="52" spans="1:25" ht="60" x14ac:dyDescent="0.25">
      <c r="A52" s="40" t="s">
        <v>84</v>
      </c>
      <c r="B52" s="34" t="s">
        <v>179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35" t="s">
        <v>222</v>
      </c>
      <c r="W52" s="36">
        <v>46015</v>
      </c>
      <c r="X52" s="30" t="s">
        <v>110</v>
      </c>
      <c r="Y52" s="61"/>
    </row>
    <row r="53" spans="1:25" ht="60" x14ac:dyDescent="0.25">
      <c r="A53" s="40" t="s">
        <v>85</v>
      </c>
      <c r="B53" s="34" t="s">
        <v>180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35" t="s">
        <v>222</v>
      </c>
      <c r="W53" s="36">
        <v>46015</v>
      </c>
      <c r="X53" s="30" t="s">
        <v>110</v>
      </c>
      <c r="Y53" s="61"/>
    </row>
    <row r="54" spans="1:25" ht="60" x14ac:dyDescent="0.25">
      <c r="A54" s="40" t="s">
        <v>86</v>
      </c>
      <c r="B54" s="34" t="s">
        <v>181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35" t="s">
        <v>222</v>
      </c>
      <c r="W54" s="36">
        <v>46015</v>
      </c>
      <c r="X54" s="30" t="s">
        <v>110</v>
      </c>
      <c r="Y54" s="61"/>
    </row>
    <row r="55" spans="1:25" ht="60" x14ac:dyDescent="0.25">
      <c r="A55" s="40" t="s">
        <v>116</v>
      </c>
      <c r="B55" s="34" t="s">
        <v>182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35" t="s">
        <v>222</v>
      </c>
      <c r="W55" s="36">
        <v>46015</v>
      </c>
      <c r="X55" s="30" t="s">
        <v>110</v>
      </c>
      <c r="Y55" s="61"/>
    </row>
    <row r="56" spans="1:25" ht="60" x14ac:dyDescent="0.25">
      <c r="A56" s="40" t="s">
        <v>87</v>
      </c>
      <c r="B56" s="34" t="s">
        <v>183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35" t="s">
        <v>222</v>
      </c>
      <c r="W56" s="36">
        <v>46015</v>
      </c>
      <c r="X56" s="30" t="s">
        <v>110</v>
      </c>
      <c r="Y56" s="61"/>
    </row>
    <row r="57" spans="1:25" ht="60" x14ac:dyDescent="0.25">
      <c r="A57" s="40" t="s">
        <v>88</v>
      </c>
      <c r="B57" s="34" t="s">
        <v>184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35" t="s">
        <v>222</v>
      </c>
      <c r="W57" s="36">
        <v>46015</v>
      </c>
      <c r="X57" s="30" t="s">
        <v>110</v>
      </c>
      <c r="Y57" s="61"/>
    </row>
    <row r="58" spans="1:25" ht="60" x14ac:dyDescent="0.25">
      <c r="A58" s="40" t="s">
        <v>89</v>
      </c>
      <c r="B58" s="34" t="s">
        <v>185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35" t="s">
        <v>222</v>
      </c>
      <c r="W58" s="36">
        <v>46015</v>
      </c>
      <c r="X58" s="30" t="s">
        <v>110</v>
      </c>
      <c r="Y58" s="61"/>
    </row>
    <row r="59" spans="1:25" ht="60" x14ac:dyDescent="0.25">
      <c r="A59" s="40" t="s">
        <v>90</v>
      </c>
      <c r="B59" s="34" t="s">
        <v>186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35" t="s">
        <v>222</v>
      </c>
      <c r="W59" s="36">
        <v>46015</v>
      </c>
      <c r="X59" s="30" t="s">
        <v>110</v>
      </c>
      <c r="Y59" s="61"/>
    </row>
    <row r="60" spans="1:25" ht="60" x14ac:dyDescent="0.25">
      <c r="A60" s="51" t="s">
        <v>91</v>
      </c>
      <c r="B60" s="34" t="s">
        <v>187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35" t="s">
        <v>222</v>
      </c>
      <c r="W60" s="36">
        <v>46015</v>
      </c>
      <c r="X60" s="30" t="s">
        <v>110</v>
      </c>
      <c r="Y60" s="61"/>
    </row>
    <row r="61" spans="1:25" ht="60" x14ac:dyDescent="0.25">
      <c r="A61" s="51" t="s">
        <v>92</v>
      </c>
      <c r="B61" s="34" t="s">
        <v>188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35" t="s">
        <v>222</v>
      </c>
      <c r="W61" s="36">
        <v>46015</v>
      </c>
      <c r="X61" s="30" t="s">
        <v>110</v>
      </c>
      <c r="Y61" s="61"/>
    </row>
    <row r="62" spans="1:25" ht="60" x14ac:dyDescent="0.25">
      <c r="A62" s="51" t="s">
        <v>107</v>
      </c>
      <c r="B62" s="34" t="s">
        <v>189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35" t="s">
        <v>222</v>
      </c>
      <c r="W62" s="36">
        <v>46015</v>
      </c>
      <c r="X62" s="30" t="s">
        <v>110</v>
      </c>
      <c r="Y62" s="61"/>
    </row>
    <row r="63" spans="1:25" ht="15" x14ac:dyDescent="0.25">
      <c r="A63" s="51"/>
      <c r="B63" s="34" t="s">
        <v>124</v>
      </c>
      <c r="C63" s="39"/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/>
      <c r="U63" s="39"/>
      <c r="V63" s="35"/>
      <c r="W63" s="36"/>
      <c r="X63" s="30"/>
      <c r="Y63" s="61"/>
    </row>
    <row r="64" spans="1:25" ht="30" x14ac:dyDescent="0.25">
      <c r="A64" s="52" t="s">
        <v>93</v>
      </c>
      <c r="B64" s="34" t="s">
        <v>160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35"/>
      <c r="W64" s="36"/>
      <c r="X64" s="30"/>
      <c r="Y64" s="61"/>
    </row>
    <row r="65" spans="1:25" ht="105" x14ac:dyDescent="0.25">
      <c r="A65" s="53" t="s">
        <v>94</v>
      </c>
      <c r="B65" s="34" t="s">
        <v>144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35" t="s">
        <v>222</v>
      </c>
      <c r="W65" s="36">
        <v>46015</v>
      </c>
      <c r="X65" s="30" t="s">
        <v>212</v>
      </c>
      <c r="Y65" s="61"/>
    </row>
    <row r="66" spans="1:25" ht="105" x14ac:dyDescent="0.25">
      <c r="A66" s="53" t="s">
        <v>95</v>
      </c>
      <c r="B66" s="34" t="s">
        <v>145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35" t="s">
        <v>11</v>
      </c>
      <c r="W66" s="36">
        <v>46015</v>
      </c>
      <c r="X66" s="30" t="s">
        <v>212</v>
      </c>
      <c r="Y66" s="61"/>
    </row>
    <row r="67" spans="1:25" ht="105" x14ac:dyDescent="0.25">
      <c r="A67" s="53" t="s">
        <v>96</v>
      </c>
      <c r="B67" s="34" t="s">
        <v>146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35" t="s">
        <v>222</v>
      </c>
      <c r="W67" s="36">
        <v>46015</v>
      </c>
      <c r="X67" s="30" t="s">
        <v>212</v>
      </c>
      <c r="Y67" s="61"/>
    </row>
    <row r="68" spans="1:25" ht="105" x14ac:dyDescent="0.25">
      <c r="A68" s="53" t="s">
        <v>97</v>
      </c>
      <c r="B68" s="34" t="s">
        <v>147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35" t="s">
        <v>222</v>
      </c>
      <c r="W68" s="36">
        <v>46015</v>
      </c>
      <c r="X68" s="30" t="s">
        <v>212</v>
      </c>
      <c r="Y68" s="61"/>
    </row>
    <row r="69" spans="1:25" ht="105" x14ac:dyDescent="0.25">
      <c r="A69" s="53" t="s">
        <v>98</v>
      </c>
      <c r="B69" s="34" t="s">
        <v>148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35" t="s">
        <v>11</v>
      </c>
      <c r="W69" s="36">
        <v>46015</v>
      </c>
      <c r="X69" s="30" t="s">
        <v>212</v>
      </c>
      <c r="Y69" s="61"/>
    </row>
    <row r="70" spans="1:25" ht="60" x14ac:dyDescent="0.25">
      <c r="A70" s="40" t="s">
        <v>99</v>
      </c>
      <c r="B70" s="34" t="s">
        <v>190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35" t="s">
        <v>222</v>
      </c>
      <c r="W70" s="36">
        <v>46015</v>
      </c>
      <c r="X70" s="30" t="s">
        <v>111</v>
      </c>
      <c r="Y70" s="61"/>
    </row>
    <row r="71" spans="1:25" ht="60" x14ac:dyDescent="0.25">
      <c r="A71" s="40" t="s">
        <v>100</v>
      </c>
      <c r="B71" s="34" t="s">
        <v>191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35" t="s">
        <v>222</v>
      </c>
      <c r="W71" s="36">
        <v>46015</v>
      </c>
      <c r="X71" s="30" t="s">
        <v>111</v>
      </c>
      <c r="Y71" s="61"/>
    </row>
    <row r="72" spans="1:25" ht="60" x14ac:dyDescent="0.25">
      <c r="A72" s="40" t="s">
        <v>101</v>
      </c>
      <c r="B72" s="34" t="s">
        <v>192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35" t="s">
        <v>11</v>
      </c>
      <c r="W72" s="36">
        <v>46015</v>
      </c>
      <c r="X72" s="30" t="s">
        <v>111</v>
      </c>
      <c r="Y72" s="61"/>
    </row>
    <row r="73" spans="1:25" ht="60" x14ac:dyDescent="0.25">
      <c r="A73" s="40" t="s">
        <v>125</v>
      </c>
      <c r="B73" s="34" t="s">
        <v>193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35" t="s">
        <v>222</v>
      </c>
      <c r="W73" s="36">
        <v>46015</v>
      </c>
      <c r="X73" s="30" t="s">
        <v>111</v>
      </c>
      <c r="Y73" s="61"/>
    </row>
    <row r="74" spans="1:25" ht="60" x14ac:dyDescent="0.25">
      <c r="A74" s="40" t="s">
        <v>149</v>
      </c>
      <c r="B74" s="34" t="s">
        <v>194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35" t="s">
        <v>222</v>
      </c>
      <c r="W74" s="36">
        <v>46015</v>
      </c>
      <c r="X74" s="30" t="s">
        <v>111</v>
      </c>
      <c r="Y74" s="61"/>
    </row>
    <row r="75" spans="1:25" ht="60" x14ac:dyDescent="0.25">
      <c r="A75" s="40" t="s">
        <v>150</v>
      </c>
      <c r="B75" s="34" t="s">
        <v>195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35" t="s">
        <v>11</v>
      </c>
      <c r="W75" s="36">
        <v>46015</v>
      </c>
      <c r="X75" s="30" t="s">
        <v>111</v>
      </c>
      <c r="Y75" s="61"/>
    </row>
    <row r="76" spans="1:25" ht="60" x14ac:dyDescent="0.25">
      <c r="A76" s="40" t="s">
        <v>151</v>
      </c>
      <c r="B76" s="34" t="s">
        <v>196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35" t="s">
        <v>222</v>
      </c>
      <c r="W76" s="36">
        <v>46015</v>
      </c>
      <c r="X76" s="30" t="s">
        <v>111</v>
      </c>
      <c r="Y76" s="61"/>
    </row>
    <row r="77" spans="1:25" ht="60" x14ac:dyDescent="0.25">
      <c r="A77" s="40" t="s">
        <v>152</v>
      </c>
      <c r="B77" s="34" t="s">
        <v>197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35" t="s">
        <v>222</v>
      </c>
      <c r="W77" s="36">
        <v>46015</v>
      </c>
      <c r="X77" s="30" t="s">
        <v>111</v>
      </c>
      <c r="Y77" s="61"/>
    </row>
    <row r="78" spans="1:25" ht="60" x14ac:dyDescent="0.25">
      <c r="A78" s="40" t="s">
        <v>153</v>
      </c>
      <c r="B78" s="34" t="s">
        <v>198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35" t="s">
        <v>222</v>
      </c>
      <c r="W78" s="36">
        <v>46015</v>
      </c>
      <c r="X78" s="30" t="s">
        <v>111</v>
      </c>
      <c r="Y78" s="61"/>
    </row>
    <row r="79" spans="1:25" ht="60" x14ac:dyDescent="0.25">
      <c r="A79" s="40" t="s">
        <v>154</v>
      </c>
      <c r="B79" s="34" t="s">
        <v>199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35" t="s">
        <v>222</v>
      </c>
      <c r="W79" s="36">
        <v>46015</v>
      </c>
      <c r="X79" s="30" t="s">
        <v>111</v>
      </c>
      <c r="Y79" s="61"/>
    </row>
    <row r="80" spans="1:25" ht="60" x14ac:dyDescent="0.25">
      <c r="A80" s="40" t="s">
        <v>155</v>
      </c>
      <c r="B80" s="34" t="s">
        <v>200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35" t="s">
        <v>222</v>
      </c>
      <c r="W80" s="36">
        <v>46015</v>
      </c>
      <c r="X80" s="30" t="s">
        <v>111</v>
      </c>
      <c r="Y80" s="61"/>
    </row>
    <row r="81" spans="1:25" ht="15" x14ac:dyDescent="0.25">
      <c r="A81" s="50"/>
      <c r="B81" s="34" t="s">
        <v>126</v>
      </c>
      <c r="C81" s="39"/>
      <c r="D81" s="39">
        <f t="shared" ref="D81:I81" si="1">SUM(D65:D80)</f>
        <v>0</v>
      </c>
      <c r="E81" s="39">
        <f t="shared" si="1"/>
        <v>0</v>
      </c>
      <c r="F81" s="39">
        <f t="shared" si="1"/>
        <v>0</v>
      </c>
      <c r="G81" s="39">
        <f t="shared" si="1"/>
        <v>0</v>
      </c>
      <c r="H81" s="39">
        <f t="shared" si="1"/>
        <v>0</v>
      </c>
      <c r="I81" s="39">
        <f t="shared" si="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/>
      <c r="U81" s="39"/>
      <c r="V81" s="55"/>
      <c r="W81" s="36"/>
      <c r="X81" s="30"/>
      <c r="Y81" s="61"/>
    </row>
    <row r="82" spans="1:25" ht="30" x14ac:dyDescent="0.25">
      <c r="A82" s="50" t="s">
        <v>102</v>
      </c>
      <c r="B82" s="34" t="s">
        <v>201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55"/>
      <c r="W82" s="36"/>
      <c r="X82" s="30"/>
      <c r="Y82" s="61"/>
    </row>
    <row r="83" spans="1:25" ht="90" x14ac:dyDescent="0.25">
      <c r="A83" s="40" t="s">
        <v>128</v>
      </c>
      <c r="B83" s="34" t="s">
        <v>202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35" t="s">
        <v>222</v>
      </c>
      <c r="W83" s="36">
        <v>46015</v>
      </c>
      <c r="X83" s="30" t="s">
        <v>112</v>
      </c>
      <c r="Y83" s="61"/>
    </row>
    <row r="84" spans="1:25" ht="15" x14ac:dyDescent="0.25">
      <c r="A84" s="40"/>
      <c r="B84" s="34" t="s">
        <v>127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/>
      <c r="U84" s="39"/>
      <c r="V84" s="35"/>
      <c r="W84" s="36"/>
      <c r="X84" s="30"/>
      <c r="Y84" s="61"/>
    </row>
    <row r="85" spans="1:25" ht="15" x14ac:dyDescent="0.25">
      <c r="A85" s="40" t="s">
        <v>117</v>
      </c>
      <c r="B85" s="57" t="s">
        <v>129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35"/>
      <c r="W85" s="36"/>
      <c r="X85" s="30"/>
      <c r="Y85" s="61"/>
    </row>
    <row r="86" spans="1:25" ht="45" x14ac:dyDescent="0.25">
      <c r="A86" s="40" t="s">
        <v>113</v>
      </c>
      <c r="B86" s="34" t="s">
        <v>13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35" t="s">
        <v>222</v>
      </c>
      <c r="W86" s="36">
        <v>46015</v>
      </c>
      <c r="X86" s="30" t="s">
        <v>23</v>
      </c>
      <c r="Y86" s="61"/>
    </row>
    <row r="87" spans="1:25" ht="45" x14ac:dyDescent="0.25">
      <c r="A87" s="51" t="s">
        <v>114</v>
      </c>
      <c r="B87" s="34" t="s">
        <v>12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35" t="s">
        <v>222</v>
      </c>
      <c r="W87" s="36">
        <v>46015</v>
      </c>
      <c r="X87" s="30" t="s">
        <v>23</v>
      </c>
      <c r="Y87" s="61"/>
    </row>
    <row r="88" spans="1:25" ht="15" x14ac:dyDescent="0.25">
      <c r="A88" s="52"/>
      <c r="B88" s="34" t="s">
        <v>130</v>
      </c>
      <c r="C88" s="39"/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/>
      <c r="U88" s="39"/>
      <c r="V88" s="55"/>
      <c r="W88" s="36"/>
      <c r="X88" s="37"/>
      <c r="Y88" s="61"/>
    </row>
    <row r="89" spans="1:25" ht="15" x14ac:dyDescent="0.25">
      <c r="A89" s="52" t="s">
        <v>108</v>
      </c>
      <c r="B89" s="34" t="s">
        <v>132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55"/>
      <c r="W89" s="36"/>
      <c r="X89" s="37"/>
      <c r="Y89" s="61"/>
    </row>
    <row r="90" spans="1:25" ht="45" x14ac:dyDescent="0.25">
      <c r="A90" s="40" t="s">
        <v>133</v>
      </c>
      <c r="B90" s="34" t="s">
        <v>131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35" t="s">
        <v>222</v>
      </c>
      <c r="W90" s="36">
        <v>46015</v>
      </c>
      <c r="X90" s="40" t="s">
        <v>25</v>
      </c>
      <c r="Y90" s="61"/>
    </row>
    <row r="91" spans="1:25" ht="45" x14ac:dyDescent="0.25">
      <c r="A91" s="56" t="s">
        <v>134</v>
      </c>
      <c r="B91" s="34" t="s">
        <v>135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35" t="s">
        <v>222</v>
      </c>
      <c r="W91" s="36">
        <v>46015</v>
      </c>
      <c r="X91" s="40" t="s">
        <v>25</v>
      </c>
      <c r="Y91" s="61"/>
    </row>
    <row r="92" spans="1:25" ht="15" x14ac:dyDescent="0.25">
      <c r="A92" s="56"/>
      <c r="B92" s="57" t="s">
        <v>136</v>
      </c>
      <c r="C92" s="39"/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/>
      <c r="U92" s="39"/>
      <c r="V92" s="35"/>
      <c r="W92" s="36"/>
      <c r="X92" s="40"/>
      <c r="Y92" s="61"/>
    </row>
    <row r="93" spans="1:25" ht="30" x14ac:dyDescent="0.25">
      <c r="A93" s="58" t="s">
        <v>115</v>
      </c>
      <c r="B93" s="34" t="s">
        <v>203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5"/>
      <c r="W93" s="36">
        <v>46015</v>
      </c>
      <c r="X93" s="40"/>
      <c r="Y93" s="61"/>
    </row>
    <row r="94" spans="1:25" ht="60" x14ac:dyDescent="0.25">
      <c r="A94" s="56" t="s">
        <v>137</v>
      </c>
      <c r="B94" s="34" t="s">
        <v>204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59" t="s">
        <v>222</v>
      </c>
      <c r="W94" s="36">
        <v>46015</v>
      </c>
      <c r="X94" s="56" t="s">
        <v>20</v>
      </c>
      <c r="Y94" s="61"/>
    </row>
    <row r="95" spans="1:25" ht="15" x14ac:dyDescent="0.25">
      <c r="A95" s="56"/>
      <c r="B95" s="34" t="s">
        <v>138</v>
      </c>
      <c r="C95" s="39"/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/>
      <c r="U95" s="39"/>
      <c r="V95" s="59"/>
      <c r="W95" s="36"/>
      <c r="X95" s="56"/>
      <c r="Y95" s="61"/>
    </row>
    <row r="96" spans="1:25" ht="15" x14ac:dyDescent="0.25">
      <c r="A96" s="60"/>
      <c r="B96" s="71" t="s">
        <v>139</v>
      </c>
      <c r="C96" s="70">
        <v>7731883</v>
      </c>
      <c r="D96" s="49">
        <v>3850000</v>
      </c>
      <c r="E96" s="49">
        <v>3850000</v>
      </c>
      <c r="F96" s="49">
        <v>40226874</v>
      </c>
      <c r="G96" s="49">
        <v>44076874</v>
      </c>
      <c r="H96" s="49">
        <v>996154.4</v>
      </c>
      <c r="I96" s="49">
        <v>45073028.399999999</v>
      </c>
      <c r="J96" s="49">
        <v>2000000</v>
      </c>
      <c r="K96" s="49">
        <v>47073028.399999999</v>
      </c>
      <c r="L96" s="49">
        <v>8000000</v>
      </c>
      <c r="M96" s="49">
        <v>55073028.399999999</v>
      </c>
      <c r="N96" s="49">
        <v>18000000</v>
      </c>
      <c r="O96" s="49">
        <v>73073028.400000006</v>
      </c>
      <c r="P96" s="49">
        <v>2694000</v>
      </c>
      <c r="Q96" s="73">
        <f>SUM(O96:P96)</f>
        <v>75767028.400000006</v>
      </c>
      <c r="R96" s="49">
        <v>11445152.07</v>
      </c>
      <c r="S96" s="73">
        <v>87212180.469999999</v>
      </c>
      <c r="T96" s="73"/>
      <c r="U96" s="73">
        <v>7731883</v>
      </c>
      <c r="V96" s="60"/>
      <c r="W96" s="36"/>
      <c r="X96" s="60"/>
      <c r="Y96" s="61"/>
    </row>
    <row r="97" spans="1:25" ht="15" x14ac:dyDescent="0.25">
      <c r="A97" s="84"/>
      <c r="B97" s="85"/>
      <c r="C97" s="86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8"/>
      <c r="R97" s="87"/>
      <c r="S97" s="88"/>
      <c r="T97" s="88"/>
      <c r="U97" s="88"/>
      <c r="V97" s="84"/>
      <c r="W97" s="89"/>
      <c r="X97" s="84"/>
      <c r="Y97" s="61"/>
    </row>
    <row r="98" spans="1:25" ht="15.75" x14ac:dyDescent="0.25">
      <c r="A98" s="75"/>
      <c r="B98" s="76" t="s">
        <v>236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7" t="s">
        <v>225</v>
      </c>
    </row>
    <row r="99" spans="1:25" x14ac:dyDescent="0.2">
      <c r="X99" t="s">
        <v>238</v>
      </c>
    </row>
  </sheetData>
  <mergeCells count="23">
    <mergeCell ref="O7:O9"/>
    <mergeCell ref="A4:V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X7:X9"/>
    <mergeCell ref="P7:P9"/>
    <mergeCell ref="Q7:Q9"/>
    <mergeCell ref="R7:R9"/>
    <mergeCell ref="S7:S9"/>
    <mergeCell ref="V7:V9"/>
    <mergeCell ref="W7:W9"/>
  </mergeCells>
  <pageMargins left="0.7" right="0.7" top="0.75" bottom="0.75" header="0.3" footer="0.3"/>
  <pageSetup paperSize="9" scale="75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99"/>
  <sheetViews>
    <sheetView zoomScaleNormal="100" workbookViewId="0">
      <selection activeCell="V96" sqref="V96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19" width="0" hidden="1" customWidth="1"/>
    <col min="20" max="23" width="15.7109375" customWidth="1"/>
    <col min="24" max="24" width="34.5703125" customWidth="1"/>
    <col min="25" max="25" width="17.85546875" customWidth="1"/>
    <col min="26" max="26" width="33.140625" customWidth="1"/>
  </cols>
  <sheetData>
    <row r="2" spans="1:27" ht="75" x14ac:dyDescent="0.2">
      <c r="Z2" s="90" t="s">
        <v>241</v>
      </c>
    </row>
    <row r="3" spans="1:27" ht="30" x14ac:dyDescent="0.2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1"/>
      <c r="V3" s="1"/>
      <c r="W3" s="1"/>
      <c r="X3" s="1"/>
      <c r="Y3" s="62"/>
      <c r="Z3" s="91" t="s">
        <v>237</v>
      </c>
      <c r="AA3" s="61"/>
    </row>
    <row r="4" spans="1:27" ht="33" customHeight="1" x14ac:dyDescent="0.25">
      <c r="A4" s="124" t="s">
        <v>234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"/>
      <c r="Z4" s="1"/>
      <c r="AA4" s="61"/>
    </row>
    <row r="5" spans="1:27" ht="15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"/>
      <c r="Q5" s="2"/>
      <c r="R5" s="1"/>
      <c r="S5" s="1"/>
      <c r="T5" s="1"/>
      <c r="U5" s="1"/>
      <c r="V5" s="1"/>
      <c r="W5" s="1"/>
      <c r="X5" s="1"/>
      <c r="Y5" s="1"/>
      <c r="Z5" s="1"/>
      <c r="AA5" s="61"/>
    </row>
    <row r="6" spans="1:27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61"/>
    </row>
    <row r="7" spans="1:27" ht="15" x14ac:dyDescent="0.25">
      <c r="A7" s="121" t="s">
        <v>0</v>
      </c>
      <c r="B7" s="121" t="s">
        <v>1</v>
      </c>
      <c r="C7" s="116" t="s">
        <v>156</v>
      </c>
      <c r="D7" s="113">
        <v>45013</v>
      </c>
      <c r="E7" s="116" t="s">
        <v>118</v>
      </c>
      <c r="F7" s="113">
        <v>45028</v>
      </c>
      <c r="G7" s="116" t="s">
        <v>118</v>
      </c>
      <c r="H7" s="116" t="s">
        <v>219</v>
      </c>
      <c r="I7" s="116" t="s">
        <v>118</v>
      </c>
      <c r="J7" s="113">
        <v>45112</v>
      </c>
      <c r="K7" s="116" t="s">
        <v>118</v>
      </c>
      <c r="L7" s="113">
        <v>45142</v>
      </c>
      <c r="M7" s="116" t="s">
        <v>118</v>
      </c>
      <c r="N7" s="113">
        <v>45176</v>
      </c>
      <c r="O7" s="116" t="s">
        <v>118</v>
      </c>
      <c r="P7" s="113">
        <v>45203</v>
      </c>
      <c r="Q7" s="116" t="s">
        <v>118</v>
      </c>
      <c r="R7" s="113">
        <v>45265</v>
      </c>
      <c r="S7" s="116" t="s">
        <v>118</v>
      </c>
      <c r="T7" s="96"/>
      <c r="U7" s="96"/>
      <c r="V7" s="96"/>
      <c r="W7" s="96"/>
      <c r="X7" s="121" t="s">
        <v>3</v>
      </c>
      <c r="Y7" s="121" t="s">
        <v>4</v>
      </c>
      <c r="Z7" s="121" t="s">
        <v>5</v>
      </c>
      <c r="AA7" s="61"/>
    </row>
    <row r="8" spans="1:27" ht="15" x14ac:dyDescent="0.25">
      <c r="A8" s="122"/>
      <c r="B8" s="122"/>
      <c r="C8" s="117"/>
      <c r="D8" s="114"/>
      <c r="E8" s="117"/>
      <c r="F8" s="114"/>
      <c r="G8" s="117"/>
      <c r="H8" s="117"/>
      <c r="I8" s="117"/>
      <c r="J8" s="114"/>
      <c r="K8" s="117"/>
      <c r="L8" s="114"/>
      <c r="M8" s="117"/>
      <c r="N8" s="114"/>
      <c r="O8" s="117"/>
      <c r="P8" s="114"/>
      <c r="Q8" s="117"/>
      <c r="R8" s="119"/>
      <c r="S8" s="117"/>
      <c r="T8" s="99">
        <v>45680</v>
      </c>
      <c r="U8" s="97" t="s">
        <v>118</v>
      </c>
      <c r="V8" s="100">
        <v>45791</v>
      </c>
      <c r="W8" s="97" t="s">
        <v>240</v>
      </c>
      <c r="X8" s="122"/>
      <c r="Y8" s="122"/>
      <c r="Z8" s="122"/>
      <c r="AA8" s="61"/>
    </row>
    <row r="9" spans="1:27" ht="15" x14ac:dyDescent="0.25">
      <c r="A9" s="123"/>
      <c r="B9" s="123"/>
      <c r="C9" s="118"/>
      <c r="D9" s="115"/>
      <c r="E9" s="118"/>
      <c r="F9" s="115"/>
      <c r="G9" s="118"/>
      <c r="H9" s="118"/>
      <c r="I9" s="118"/>
      <c r="J9" s="115"/>
      <c r="K9" s="118"/>
      <c r="L9" s="115"/>
      <c r="M9" s="118"/>
      <c r="N9" s="115"/>
      <c r="O9" s="118"/>
      <c r="P9" s="115"/>
      <c r="Q9" s="118"/>
      <c r="R9" s="120"/>
      <c r="S9" s="118"/>
      <c r="T9" s="98"/>
      <c r="U9" s="98"/>
      <c r="V9" s="98"/>
      <c r="W9" s="98"/>
      <c r="X9" s="123"/>
      <c r="Y9" s="123"/>
      <c r="Z9" s="123"/>
      <c r="AA9" s="61"/>
    </row>
    <row r="10" spans="1:27" ht="15" x14ac:dyDescent="0.25">
      <c r="A10" s="32">
        <v>1</v>
      </c>
      <c r="B10" s="30">
        <v>2</v>
      </c>
      <c r="C10" s="33">
        <v>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>
        <v>4</v>
      </c>
      <c r="U10" s="33">
        <v>5</v>
      </c>
      <c r="V10" s="33">
        <v>6</v>
      </c>
      <c r="W10" s="33">
        <v>7</v>
      </c>
      <c r="X10" s="33">
        <v>8</v>
      </c>
      <c r="Y10" s="30">
        <v>9</v>
      </c>
      <c r="Z10" s="30">
        <v>10</v>
      </c>
      <c r="AA10" s="61"/>
    </row>
    <row r="11" spans="1:27" ht="60" x14ac:dyDescent="0.25">
      <c r="A11" s="30">
        <v>1</v>
      </c>
      <c r="B11" s="34" t="s">
        <v>119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64">
        <v>0</v>
      </c>
      <c r="O11" s="64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35" t="s">
        <v>222</v>
      </c>
      <c r="Y11" s="36">
        <v>46015</v>
      </c>
      <c r="Z11" s="30" t="s">
        <v>18</v>
      </c>
      <c r="AA11" s="61"/>
    </row>
    <row r="12" spans="1:27" ht="15" x14ac:dyDescent="0.25">
      <c r="A12" s="37"/>
      <c r="B12" s="38" t="s">
        <v>140</v>
      </c>
      <c r="C12" s="39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54">
        <v>0</v>
      </c>
      <c r="O12" s="54">
        <v>0</v>
      </c>
      <c r="P12" s="39">
        <v>0</v>
      </c>
      <c r="Q12" s="39">
        <v>0</v>
      </c>
      <c r="R12" s="39">
        <v>0</v>
      </c>
      <c r="S12" s="39">
        <v>0</v>
      </c>
      <c r="T12" s="39"/>
      <c r="U12" s="39"/>
      <c r="V12" s="39"/>
      <c r="W12" s="39"/>
      <c r="X12" s="35"/>
      <c r="Y12" s="36"/>
      <c r="Z12" s="30"/>
      <c r="AA12" s="61"/>
    </row>
    <row r="13" spans="1:27" ht="45" x14ac:dyDescent="0.25">
      <c r="A13" s="30">
        <v>2</v>
      </c>
      <c r="B13" s="34" t="s">
        <v>120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64">
        <v>0</v>
      </c>
      <c r="O13" s="64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35" t="s">
        <v>222</v>
      </c>
      <c r="Y13" s="36">
        <v>46015</v>
      </c>
      <c r="Z13" s="40" t="s">
        <v>20</v>
      </c>
      <c r="AA13" s="61"/>
    </row>
    <row r="14" spans="1:27" ht="15" x14ac:dyDescent="0.25">
      <c r="A14" s="37"/>
      <c r="B14" s="38" t="s">
        <v>141</v>
      </c>
      <c r="C14" s="39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54">
        <v>0</v>
      </c>
      <c r="O14" s="54">
        <v>0</v>
      </c>
      <c r="P14" s="39">
        <v>0</v>
      </c>
      <c r="Q14" s="39">
        <v>0</v>
      </c>
      <c r="R14" s="39">
        <v>0</v>
      </c>
      <c r="S14" s="39">
        <v>0</v>
      </c>
      <c r="T14" s="39"/>
      <c r="U14" s="39"/>
      <c r="V14" s="39"/>
      <c r="W14" s="39"/>
      <c r="X14" s="35"/>
      <c r="Y14" s="36"/>
      <c r="Z14" s="40"/>
      <c r="AA14" s="61"/>
    </row>
    <row r="15" spans="1:27" ht="60" x14ac:dyDescent="0.25">
      <c r="A15" s="41" t="s">
        <v>6</v>
      </c>
      <c r="B15" s="34" t="s">
        <v>121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64">
        <v>0</v>
      </c>
      <c r="O15" s="64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35" t="s">
        <v>222</v>
      </c>
      <c r="Y15" s="36">
        <v>46015</v>
      </c>
      <c r="Z15" s="40" t="s">
        <v>20</v>
      </c>
      <c r="AA15" s="61"/>
    </row>
    <row r="16" spans="1:27" ht="15" x14ac:dyDescent="0.25">
      <c r="A16" s="41"/>
      <c r="B16" s="38" t="s">
        <v>142</v>
      </c>
      <c r="C16" s="39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54">
        <v>0</v>
      </c>
      <c r="O16" s="54">
        <v>0</v>
      </c>
      <c r="P16" s="39">
        <v>0</v>
      </c>
      <c r="Q16" s="39">
        <v>0</v>
      </c>
      <c r="R16" s="39">
        <v>0</v>
      </c>
      <c r="S16" s="39">
        <v>0</v>
      </c>
      <c r="T16" s="39"/>
      <c r="U16" s="39"/>
      <c r="V16" s="39"/>
      <c r="W16" s="39"/>
      <c r="X16" s="35"/>
      <c r="Y16" s="36"/>
      <c r="Z16" s="40"/>
      <c r="AA16" s="61"/>
    </row>
    <row r="17" spans="1:27" ht="75" x14ac:dyDescent="0.25">
      <c r="A17" s="41" t="s">
        <v>16</v>
      </c>
      <c r="B17" s="34" t="s">
        <v>122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64">
        <v>0</v>
      </c>
      <c r="O17" s="64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35" t="s">
        <v>222</v>
      </c>
      <c r="Y17" s="36">
        <v>46015</v>
      </c>
      <c r="Z17" s="30" t="s">
        <v>109</v>
      </c>
      <c r="AA17" s="61"/>
    </row>
    <row r="18" spans="1:27" ht="15" x14ac:dyDescent="0.25">
      <c r="A18" s="41"/>
      <c r="B18" s="38" t="s">
        <v>143</v>
      </c>
      <c r="C18" s="39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54">
        <v>0</v>
      </c>
      <c r="O18" s="54">
        <v>0</v>
      </c>
      <c r="P18" s="39">
        <v>0</v>
      </c>
      <c r="Q18" s="39">
        <v>0</v>
      </c>
      <c r="R18" s="39">
        <v>0</v>
      </c>
      <c r="S18" s="39">
        <v>0</v>
      </c>
      <c r="T18" s="39"/>
      <c r="U18" s="39"/>
      <c r="V18" s="39"/>
      <c r="W18" s="39"/>
      <c r="X18" s="35"/>
      <c r="Y18" s="36"/>
      <c r="Z18" s="30"/>
      <c r="AA18" s="61"/>
    </row>
    <row r="19" spans="1:27" ht="28.5" x14ac:dyDescent="0.25">
      <c r="A19" s="42" t="s">
        <v>17</v>
      </c>
      <c r="B19" s="38" t="s">
        <v>161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4"/>
      <c r="O19" s="64"/>
      <c r="P19" s="29"/>
      <c r="Q19" s="29"/>
      <c r="R19" s="29"/>
      <c r="S19" s="29"/>
      <c r="T19" s="29"/>
      <c r="U19" s="29"/>
      <c r="V19" s="29"/>
      <c r="W19" s="29"/>
      <c r="X19" s="35"/>
      <c r="Y19" s="36"/>
      <c r="Z19" s="30"/>
      <c r="AA19" s="61"/>
    </row>
    <row r="20" spans="1:27" ht="75" x14ac:dyDescent="0.25">
      <c r="A20" s="41" t="s">
        <v>40</v>
      </c>
      <c r="B20" s="34" t="s">
        <v>223</v>
      </c>
      <c r="C20" s="29">
        <v>0</v>
      </c>
      <c r="D20" s="29">
        <v>0</v>
      </c>
      <c r="E20" s="29">
        <v>0</v>
      </c>
      <c r="F20" s="43">
        <v>380000</v>
      </c>
      <c r="G20" s="43">
        <v>380000</v>
      </c>
      <c r="H20" s="43">
        <v>-169521</v>
      </c>
      <c r="I20" s="43">
        <f>SUM(G20-169521)</f>
        <v>210479</v>
      </c>
      <c r="J20" s="43">
        <v>1000000</v>
      </c>
      <c r="K20" s="43">
        <v>1210479</v>
      </c>
      <c r="L20" s="43">
        <v>4000000</v>
      </c>
      <c r="M20" s="43">
        <f>SUM(K20:L20)</f>
        <v>5210479</v>
      </c>
      <c r="N20" s="43">
        <v>8000000</v>
      </c>
      <c r="O20" s="43">
        <f>SUM(M20:N20)</f>
        <v>13210479</v>
      </c>
      <c r="P20" s="43">
        <v>3000000</v>
      </c>
      <c r="Q20" s="43">
        <f>SUM(O20:P20)</f>
        <v>16210479</v>
      </c>
      <c r="R20" s="43">
        <v>10000000</v>
      </c>
      <c r="S20" s="43">
        <f>SUM(Q20:R20)</f>
        <v>26210479</v>
      </c>
      <c r="T20" s="29">
        <v>0</v>
      </c>
      <c r="U20" s="29">
        <v>0</v>
      </c>
      <c r="V20" s="29">
        <v>0</v>
      </c>
      <c r="W20" s="29">
        <v>0</v>
      </c>
      <c r="X20" s="35" t="s">
        <v>222</v>
      </c>
      <c r="Y20" s="36">
        <v>46015</v>
      </c>
      <c r="Z20" s="30" t="s">
        <v>218</v>
      </c>
      <c r="AA20" s="61"/>
    </row>
    <row r="21" spans="1:27" ht="75" x14ac:dyDescent="0.25">
      <c r="A21" s="65" t="s">
        <v>220</v>
      </c>
      <c r="B21" s="34" t="s">
        <v>223</v>
      </c>
      <c r="C21" s="29">
        <v>0</v>
      </c>
      <c r="D21" s="29"/>
      <c r="E21" s="29"/>
      <c r="F21" s="43"/>
      <c r="G21" s="43"/>
      <c r="H21" s="43"/>
      <c r="I21" s="43"/>
      <c r="J21" s="46"/>
      <c r="K21" s="43"/>
      <c r="L21" s="46"/>
      <c r="M21" s="43"/>
      <c r="N21" s="72"/>
      <c r="O21" s="43">
        <v>9889608.4399999995</v>
      </c>
      <c r="P21" s="46">
        <v>0</v>
      </c>
      <c r="Q21" s="43">
        <v>9889608.4399999995</v>
      </c>
      <c r="R21" s="46">
        <v>0</v>
      </c>
      <c r="S21" s="43">
        <v>9889608.4399999995</v>
      </c>
      <c r="T21" s="29">
        <v>0</v>
      </c>
      <c r="U21" s="29">
        <v>0</v>
      </c>
      <c r="V21" s="29">
        <v>0</v>
      </c>
      <c r="W21" s="29">
        <v>0</v>
      </c>
      <c r="X21" s="35" t="s">
        <v>222</v>
      </c>
      <c r="Y21" s="36">
        <v>46015</v>
      </c>
      <c r="Z21" s="30" t="s">
        <v>218</v>
      </c>
      <c r="AA21" s="61"/>
    </row>
    <row r="22" spans="1:27" ht="75" x14ac:dyDescent="0.25">
      <c r="A22" s="41" t="s">
        <v>221</v>
      </c>
      <c r="B22" s="82" t="s">
        <v>224</v>
      </c>
      <c r="C22" s="29">
        <v>0</v>
      </c>
      <c r="D22" s="29"/>
      <c r="E22" s="29"/>
      <c r="F22" s="43"/>
      <c r="G22" s="43"/>
      <c r="H22" s="43"/>
      <c r="I22" s="43"/>
      <c r="J22" s="46"/>
      <c r="K22" s="43"/>
      <c r="L22" s="46"/>
      <c r="M22" s="43"/>
      <c r="N22" s="72"/>
      <c r="O22" s="43">
        <v>3320870.56</v>
      </c>
      <c r="P22" s="66">
        <f>SUM(P20)</f>
        <v>3000000</v>
      </c>
      <c r="Q22" s="43">
        <f>SUM(O22+P20)</f>
        <v>6320870.5600000005</v>
      </c>
      <c r="R22" s="43">
        <f>SUM(R20)</f>
        <v>10000000</v>
      </c>
      <c r="S22" s="43">
        <f>SUM(Q22+R20)</f>
        <v>16320870.560000001</v>
      </c>
      <c r="T22" s="105">
        <v>250000</v>
      </c>
      <c r="U22" s="105">
        <v>250000</v>
      </c>
      <c r="V22" s="83">
        <v>1000000</v>
      </c>
      <c r="W22" s="83">
        <v>1250000</v>
      </c>
      <c r="X22" s="35" t="s">
        <v>222</v>
      </c>
      <c r="Y22" s="36">
        <v>46015</v>
      </c>
      <c r="Z22" s="30" t="s">
        <v>218</v>
      </c>
      <c r="AA22" s="61"/>
    </row>
    <row r="23" spans="1:27" ht="75" x14ac:dyDescent="0.25">
      <c r="A23" s="41" t="s">
        <v>41</v>
      </c>
      <c r="B23" s="34" t="s">
        <v>232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35" t="s">
        <v>222</v>
      </c>
      <c r="Y23" s="36">
        <v>46015</v>
      </c>
      <c r="Z23" s="30" t="s">
        <v>109</v>
      </c>
      <c r="AA23" s="61"/>
    </row>
    <row r="24" spans="1:27" ht="90" x14ac:dyDescent="0.25">
      <c r="A24" s="40" t="s">
        <v>42</v>
      </c>
      <c r="B24" s="34" t="s">
        <v>229</v>
      </c>
      <c r="C24" s="67">
        <v>5000</v>
      </c>
      <c r="D24" s="28">
        <v>660000</v>
      </c>
      <c r="E24" s="28">
        <v>660000</v>
      </c>
      <c r="F24" s="29">
        <v>0</v>
      </c>
      <c r="G24" s="28">
        <v>660000</v>
      </c>
      <c r="H24" s="28">
        <v>29939</v>
      </c>
      <c r="I24" s="28">
        <f>SUM(G24+H24)</f>
        <v>689939</v>
      </c>
      <c r="J24" s="28">
        <v>0</v>
      </c>
      <c r="K24" s="28">
        <v>689939</v>
      </c>
      <c r="L24" s="28">
        <v>0</v>
      </c>
      <c r="M24" s="28">
        <v>689939</v>
      </c>
      <c r="N24" s="28">
        <v>0</v>
      </c>
      <c r="O24" s="28">
        <v>689939</v>
      </c>
      <c r="P24" s="28">
        <v>0</v>
      </c>
      <c r="Q24" s="28">
        <v>689939</v>
      </c>
      <c r="R24" s="28">
        <v>0</v>
      </c>
      <c r="S24" s="28">
        <v>689939</v>
      </c>
      <c r="T24" s="67">
        <v>5000</v>
      </c>
      <c r="U24" s="67">
        <v>5000</v>
      </c>
      <c r="V24" s="110">
        <v>0</v>
      </c>
      <c r="W24" s="67">
        <v>5000</v>
      </c>
      <c r="X24" s="35" t="s">
        <v>222</v>
      </c>
      <c r="Y24" s="36">
        <v>46015</v>
      </c>
      <c r="Z24" s="30" t="s">
        <v>205</v>
      </c>
      <c r="AA24" s="61"/>
    </row>
    <row r="25" spans="1:27" ht="90" x14ac:dyDescent="0.25">
      <c r="A25" s="40" t="s">
        <v>43</v>
      </c>
      <c r="B25" s="34" t="s">
        <v>230</v>
      </c>
      <c r="C25" s="67">
        <v>5000</v>
      </c>
      <c r="D25" s="28">
        <v>280000</v>
      </c>
      <c r="E25" s="28">
        <v>280000</v>
      </c>
      <c r="F25" s="29">
        <v>0</v>
      </c>
      <c r="G25" s="28">
        <v>280000</v>
      </c>
      <c r="H25" s="28">
        <v>24685</v>
      </c>
      <c r="I25" s="28">
        <f>SUM(G25+H25)</f>
        <v>304685</v>
      </c>
      <c r="J25" s="28">
        <v>0</v>
      </c>
      <c r="K25" s="28">
        <v>304685</v>
      </c>
      <c r="L25" s="28">
        <v>0</v>
      </c>
      <c r="M25" s="28">
        <v>304685</v>
      </c>
      <c r="N25" s="28">
        <v>0</v>
      </c>
      <c r="O25" s="28">
        <v>304685</v>
      </c>
      <c r="P25" s="28">
        <v>0</v>
      </c>
      <c r="Q25" s="28">
        <v>304685</v>
      </c>
      <c r="R25" s="28">
        <v>0</v>
      </c>
      <c r="S25" s="28">
        <v>304685</v>
      </c>
      <c r="T25" s="67">
        <v>5000</v>
      </c>
      <c r="U25" s="67">
        <v>5000</v>
      </c>
      <c r="V25" s="110">
        <v>0</v>
      </c>
      <c r="W25" s="67">
        <v>5000</v>
      </c>
      <c r="X25" s="35" t="s">
        <v>222</v>
      </c>
      <c r="Y25" s="36">
        <v>46015</v>
      </c>
      <c r="Z25" s="30" t="s">
        <v>206</v>
      </c>
      <c r="AA25" s="61"/>
    </row>
    <row r="26" spans="1:27" ht="75" x14ac:dyDescent="0.25">
      <c r="A26" s="40" t="s">
        <v>44</v>
      </c>
      <c r="B26" s="34" t="s">
        <v>162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35" t="s">
        <v>11</v>
      </c>
      <c r="Y26" s="36">
        <v>46015</v>
      </c>
      <c r="Z26" s="30" t="s">
        <v>109</v>
      </c>
      <c r="AA26" s="61"/>
    </row>
    <row r="27" spans="1:27" ht="75" x14ac:dyDescent="0.25">
      <c r="A27" s="40" t="s">
        <v>45</v>
      </c>
      <c r="B27" s="34" t="s">
        <v>163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35" t="s">
        <v>222</v>
      </c>
      <c r="Y27" s="36">
        <v>46015</v>
      </c>
      <c r="Z27" s="30" t="s">
        <v>109</v>
      </c>
      <c r="AA27" s="61"/>
    </row>
    <row r="28" spans="1:27" ht="75" x14ac:dyDescent="0.25">
      <c r="A28" s="40" t="s">
        <v>46</v>
      </c>
      <c r="B28" s="101" t="s">
        <v>231</v>
      </c>
      <c r="C28" s="102">
        <v>7706883</v>
      </c>
      <c r="D28" s="64">
        <v>0</v>
      </c>
      <c r="E28" s="64">
        <v>0</v>
      </c>
      <c r="F28" s="64">
        <v>0</v>
      </c>
      <c r="G28" s="64">
        <v>0</v>
      </c>
      <c r="H28" s="103">
        <v>996154.4</v>
      </c>
      <c r="I28" s="103">
        <v>996154.4</v>
      </c>
      <c r="J28" s="103">
        <v>1000000</v>
      </c>
      <c r="K28" s="103">
        <v>1996154.4</v>
      </c>
      <c r="L28" s="103">
        <v>4000000</v>
      </c>
      <c r="M28" s="103">
        <f>SUM(K28:L28)</f>
        <v>5996154.4000000004</v>
      </c>
      <c r="N28" s="104">
        <v>10000000</v>
      </c>
      <c r="O28" s="103">
        <f>SUM(M28:N28)</f>
        <v>15996154.4</v>
      </c>
      <c r="P28" s="104">
        <v>0</v>
      </c>
      <c r="Q28" s="103">
        <f>SUM(O28:P28)</f>
        <v>15996154.4</v>
      </c>
      <c r="R28" s="104">
        <v>1765152.74</v>
      </c>
      <c r="S28" s="103">
        <f>SUM(Q28:R28)</f>
        <v>17761307.140000001</v>
      </c>
      <c r="T28" s="103">
        <v>-250000</v>
      </c>
      <c r="U28" s="103">
        <v>7456883</v>
      </c>
      <c r="V28" s="103">
        <v>0</v>
      </c>
      <c r="W28" s="103">
        <v>7456883</v>
      </c>
      <c r="X28" s="35" t="s">
        <v>222</v>
      </c>
      <c r="Y28" s="36">
        <v>46015</v>
      </c>
      <c r="Z28" s="30" t="s">
        <v>213</v>
      </c>
      <c r="AA28" s="61"/>
    </row>
    <row r="29" spans="1:27" ht="90" x14ac:dyDescent="0.25">
      <c r="A29" s="68" t="s">
        <v>47</v>
      </c>
      <c r="B29" s="34" t="s">
        <v>158</v>
      </c>
      <c r="C29" s="29">
        <v>0</v>
      </c>
      <c r="D29" s="28">
        <v>650000</v>
      </c>
      <c r="E29" s="28">
        <v>650000</v>
      </c>
      <c r="F29" s="45">
        <v>22272415</v>
      </c>
      <c r="G29" s="28">
        <f>SUM(E29:F29)</f>
        <v>22922415</v>
      </c>
      <c r="H29" s="44">
        <v>0</v>
      </c>
      <c r="I29" s="28">
        <f>SUM(G29:H29)</f>
        <v>22922415</v>
      </c>
      <c r="J29" s="28">
        <v>0</v>
      </c>
      <c r="K29" s="28">
        <v>22922415</v>
      </c>
      <c r="L29" s="28">
        <v>0</v>
      </c>
      <c r="M29" s="28">
        <v>22922415</v>
      </c>
      <c r="N29" s="28">
        <v>0</v>
      </c>
      <c r="O29" s="28">
        <v>22922415</v>
      </c>
      <c r="P29" s="28">
        <v>-600000</v>
      </c>
      <c r="Q29" s="28">
        <f>SUM(O29-600000)</f>
        <v>22322415</v>
      </c>
      <c r="R29" s="28">
        <v>0</v>
      </c>
      <c r="S29" s="28">
        <f>SUM(Q29:R29)</f>
        <v>22322415</v>
      </c>
      <c r="T29" s="29">
        <v>0</v>
      </c>
      <c r="U29" s="29">
        <v>0</v>
      </c>
      <c r="V29" s="29">
        <v>0</v>
      </c>
      <c r="W29" s="29">
        <v>0</v>
      </c>
      <c r="X29" s="35" t="s">
        <v>11</v>
      </c>
      <c r="Y29" s="36">
        <v>46015</v>
      </c>
      <c r="Z29" s="30" t="s">
        <v>207</v>
      </c>
      <c r="AA29" s="61"/>
    </row>
    <row r="30" spans="1:27" ht="90" x14ac:dyDescent="0.25">
      <c r="A30" s="40" t="s">
        <v>48</v>
      </c>
      <c r="B30" s="34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35" t="s">
        <v>222</v>
      </c>
      <c r="Y30" s="36">
        <v>46015</v>
      </c>
      <c r="Z30" s="30" t="s">
        <v>217</v>
      </c>
      <c r="AA30" s="61"/>
    </row>
    <row r="31" spans="1:27" ht="90" x14ac:dyDescent="0.25">
      <c r="A31" s="68" t="s">
        <v>49</v>
      </c>
      <c r="B31" s="34" t="s">
        <v>216</v>
      </c>
      <c r="C31" s="29">
        <v>0</v>
      </c>
      <c r="D31" s="29">
        <v>0</v>
      </c>
      <c r="E31" s="29">
        <v>0</v>
      </c>
      <c r="F31" s="43">
        <v>320000</v>
      </c>
      <c r="G31" s="43">
        <v>320000</v>
      </c>
      <c r="H31" s="29">
        <v>0</v>
      </c>
      <c r="I31" s="43">
        <v>320000</v>
      </c>
      <c r="J31" s="46">
        <v>0</v>
      </c>
      <c r="K31" s="43">
        <v>320000</v>
      </c>
      <c r="L31" s="46">
        <v>-320000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35" t="s">
        <v>11</v>
      </c>
      <c r="Y31" s="36">
        <v>46015</v>
      </c>
      <c r="Z31" s="30" t="s">
        <v>217</v>
      </c>
      <c r="AA31" s="61"/>
    </row>
    <row r="32" spans="1:27" ht="75" x14ac:dyDescent="0.25">
      <c r="A32" s="40" t="s">
        <v>50</v>
      </c>
      <c r="B32" s="34" t="s">
        <v>164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35" t="s">
        <v>222</v>
      </c>
      <c r="Y32" s="36">
        <v>46015</v>
      </c>
      <c r="Z32" s="30" t="s">
        <v>109</v>
      </c>
      <c r="AA32" s="61"/>
    </row>
    <row r="33" spans="1:27" ht="75" x14ac:dyDescent="0.25">
      <c r="A33" s="40" t="s">
        <v>51</v>
      </c>
      <c r="B33" s="34" t="s">
        <v>165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35" t="s">
        <v>222</v>
      </c>
      <c r="Y33" s="36">
        <v>46015</v>
      </c>
      <c r="Z33" s="30" t="s">
        <v>109</v>
      </c>
      <c r="AA33" s="61"/>
    </row>
    <row r="34" spans="1:27" ht="75" x14ac:dyDescent="0.25">
      <c r="A34" s="40" t="s">
        <v>52</v>
      </c>
      <c r="B34" s="34" t="s">
        <v>166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35" t="s">
        <v>222</v>
      </c>
      <c r="Y34" s="36">
        <v>46015</v>
      </c>
      <c r="Z34" s="30" t="s">
        <v>109</v>
      </c>
      <c r="AA34" s="61"/>
    </row>
    <row r="35" spans="1:27" ht="75" x14ac:dyDescent="0.25">
      <c r="A35" s="40" t="s">
        <v>75</v>
      </c>
      <c r="B35" s="34" t="s">
        <v>168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35" t="s">
        <v>222</v>
      </c>
      <c r="Y35" s="36">
        <v>46015</v>
      </c>
      <c r="Z35" s="30" t="s">
        <v>109</v>
      </c>
      <c r="AA35" s="61"/>
    </row>
    <row r="36" spans="1:27" ht="75" x14ac:dyDescent="0.25">
      <c r="A36" s="40" t="s">
        <v>76</v>
      </c>
      <c r="B36" s="34" t="s">
        <v>167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35" t="s">
        <v>222</v>
      </c>
      <c r="Y36" s="36">
        <v>46015</v>
      </c>
      <c r="Z36" s="30" t="s">
        <v>109</v>
      </c>
      <c r="AA36" s="61"/>
    </row>
    <row r="37" spans="1:27" ht="105" x14ac:dyDescent="0.25">
      <c r="A37" s="40" t="s">
        <v>77</v>
      </c>
      <c r="B37" s="34" t="s">
        <v>228</v>
      </c>
      <c r="C37" s="67">
        <v>5000</v>
      </c>
      <c r="D37" s="28">
        <v>520000</v>
      </c>
      <c r="E37" s="28">
        <v>520000</v>
      </c>
      <c r="F37" s="29">
        <v>0</v>
      </c>
      <c r="G37" s="28">
        <v>520000</v>
      </c>
      <c r="H37" s="28">
        <v>27736</v>
      </c>
      <c r="I37" s="28">
        <f>SUM(G37+27736)</f>
        <v>547736</v>
      </c>
      <c r="J37" s="28">
        <v>0</v>
      </c>
      <c r="K37" s="28">
        <v>547736</v>
      </c>
      <c r="L37" s="28">
        <v>0</v>
      </c>
      <c r="M37" s="28">
        <v>547736</v>
      </c>
      <c r="N37" s="28">
        <v>0</v>
      </c>
      <c r="O37" s="28">
        <v>547736</v>
      </c>
      <c r="P37" s="28">
        <v>0</v>
      </c>
      <c r="Q37" s="28">
        <v>547736</v>
      </c>
      <c r="R37" s="28">
        <v>0</v>
      </c>
      <c r="S37" s="28">
        <v>547736</v>
      </c>
      <c r="T37" s="67">
        <v>5000</v>
      </c>
      <c r="U37" s="67">
        <v>5000</v>
      </c>
      <c r="V37" s="110">
        <v>0</v>
      </c>
      <c r="W37" s="67">
        <v>5000</v>
      </c>
      <c r="X37" s="35" t="s">
        <v>222</v>
      </c>
      <c r="Y37" s="36">
        <v>46015</v>
      </c>
      <c r="Z37" s="30" t="s">
        <v>208</v>
      </c>
      <c r="AA37" s="61"/>
    </row>
    <row r="38" spans="1:27" ht="105" x14ac:dyDescent="0.25">
      <c r="A38" s="47" t="s">
        <v>78</v>
      </c>
      <c r="B38" s="34" t="s">
        <v>227</v>
      </c>
      <c r="C38" s="67">
        <v>5000</v>
      </c>
      <c r="D38" s="28">
        <v>550000</v>
      </c>
      <c r="E38" s="28">
        <v>550000</v>
      </c>
      <c r="F38" s="29">
        <v>0</v>
      </c>
      <c r="G38" s="28">
        <v>550000</v>
      </c>
      <c r="H38" s="28">
        <v>35904</v>
      </c>
      <c r="I38" s="28">
        <f>SUM(G38+35904)</f>
        <v>585904</v>
      </c>
      <c r="J38" s="28">
        <v>0</v>
      </c>
      <c r="K38" s="28">
        <v>585904</v>
      </c>
      <c r="L38" s="28">
        <v>0</v>
      </c>
      <c r="M38" s="28">
        <v>585904</v>
      </c>
      <c r="N38" s="28">
        <v>0</v>
      </c>
      <c r="O38" s="28">
        <v>585904</v>
      </c>
      <c r="P38" s="28">
        <v>0</v>
      </c>
      <c r="Q38" s="28">
        <v>585904</v>
      </c>
      <c r="R38" s="28">
        <v>0</v>
      </c>
      <c r="S38" s="28">
        <v>585904</v>
      </c>
      <c r="T38" s="67">
        <v>5000</v>
      </c>
      <c r="U38" s="67">
        <v>5000</v>
      </c>
      <c r="V38" s="110">
        <v>0</v>
      </c>
      <c r="W38" s="67">
        <v>5000</v>
      </c>
      <c r="X38" s="35" t="s">
        <v>222</v>
      </c>
      <c r="Y38" s="36">
        <v>46015</v>
      </c>
      <c r="Z38" s="30" t="s">
        <v>209</v>
      </c>
      <c r="AA38" s="61"/>
    </row>
    <row r="39" spans="1:27" ht="105" x14ac:dyDescent="0.25">
      <c r="A39" s="40" t="s">
        <v>79</v>
      </c>
      <c r="B39" s="34" t="s">
        <v>226</v>
      </c>
      <c r="C39" s="67">
        <v>5000</v>
      </c>
      <c r="D39" s="28">
        <v>710000</v>
      </c>
      <c r="E39" s="28">
        <v>710000</v>
      </c>
      <c r="F39" s="29">
        <v>0</v>
      </c>
      <c r="G39" s="28">
        <v>710000</v>
      </c>
      <c r="H39" s="28">
        <v>51257</v>
      </c>
      <c r="I39" s="28">
        <f>SUM(G39+51257)</f>
        <v>761257</v>
      </c>
      <c r="J39" s="28">
        <v>0</v>
      </c>
      <c r="K39" s="28">
        <v>761257</v>
      </c>
      <c r="L39" s="28">
        <v>320000</v>
      </c>
      <c r="M39" s="28">
        <f>SUM(K39:L39)</f>
        <v>1081257</v>
      </c>
      <c r="N39" s="28">
        <v>0</v>
      </c>
      <c r="O39" s="28">
        <f>SUM(M39:N39)</f>
        <v>1081257</v>
      </c>
      <c r="P39" s="28">
        <v>0</v>
      </c>
      <c r="Q39" s="28">
        <f>SUM(O39:P39)</f>
        <v>1081257</v>
      </c>
      <c r="R39" s="28">
        <v>-320000.67</v>
      </c>
      <c r="S39" s="28">
        <f>SUM(Q39:R39)</f>
        <v>761256.33000000007</v>
      </c>
      <c r="T39" s="67">
        <v>5000</v>
      </c>
      <c r="U39" s="67">
        <v>5000</v>
      </c>
      <c r="V39" s="110">
        <v>0</v>
      </c>
      <c r="W39" s="67">
        <v>5000</v>
      </c>
      <c r="X39" s="35" t="s">
        <v>11</v>
      </c>
      <c r="Y39" s="36">
        <v>46015</v>
      </c>
      <c r="Z39" s="30" t="s">
        <v>210</v>
      </c>
      <c r="AA39" s="61"/>
    </row>
    <row r="40" spans="1:27" ht="120" x14ac:dyDescent="0.25">
      <c r="A40" s="68" t="s">
        <v>80</v>
      </c>
      <c r="B40" s="34" t="s">
        <v>157</v>
      </c>
      <c r="C40" s="29">
        <v>0</v>
      </c>
      <c r="D40" s="28">
        <v>480000</v>
      </c>
      <c r="E40" s="28">
        <v>480000</v>
      </c>
      <c r="F40" s="28">
        <v>17254459</v>
      </c>
      <c r="G40" s="28">
        <f>SUM(E40:F40)</f>
        <v>17734459</v>
      </c>
      <c r="H40" s="29">
        <v>0</v>
      </c>
      <c r="I40" s="28">
        <f>SUM(G40:H40)</f>
        <v>17734459</v>
      </c>
      <c r="J40" s="28">
        <v>0</v>
      </c>
      <c r="K40" s="28">
        <v>17734459</v>
      </c>
      <c r="L40" s="28">
        <v>0</v>
      </c>
      <c r="M40" s="28">
        <v>17734459</v>
      </c>
      <c r="N40" s="28">
        <v>0</v>
      </c>
      <c r="O40" s="28">
        <v>17734459</v>
      </c>
      <c r="P40" s="28">
        <v>-300000</v>
      </c>
      <c r="Q40" s="28">
        <f>SUM(O40-300000)</f>
        <v>17434459</v>
      </c>
      <c r="R40" s="28">
        <v>0</v>
      </c>
      <c r="S40" s="28">
        <f>SUM(Q40:R40)</f>
        <v>17434459</v>
      </c>
      <c r="T40" s="29">
        <v>0</v>
      </c>
      <c r="U40" s="29">
        <v>0</v>
      </c>
      <c r="V40" s="29">
        <v>0</v>
      </c>
      <c r="W40" s="29">
        <v>0</v>
      </c>
      <c r="X40" s="35" t="s">
        <v>222</v>
      </c>
      <c r="Y40" s="36">
        <v>46015</v>
      </c>
      <c r="Z40" s="30" t="s">
        <v>211</v>
      </c>
      <c r="AA40" s="61"/>
    </row>
    <row r="41" spans="1:27" ht="75" x14ac:dyDescent="0.25">
      <c r="A41" s="40" t="s">
        <v>81</v>
      </c>
      <c r="B41" s="34" t="s">
        <v>169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35" t="s">
        <v>11</v>
      </c>
      <c r="Y41" s="36">
        <v>46015</v>
      </c>
      <c r="Z41" s="30" t="s">
        <v>109</v>
      </c>
      <c r="AA41" s="61"/>
    </row>
    <row r="42" spans="1:27" ht="75" x14ac:dyDescent="0.25">
      <c r="A42" s="40" t="s">
        <v>103</v>
      </c>
      <c r="B42" s="34" t="s">
        <v>170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35" t="s">
        <v>222</v>
      </c>
      <c r="Y42" s="36">
        <v>46015</v>
      </c>
      <c r="Z42" s="30" t="s">
        <v>109</v>
      </c>
      <c r="AA42" s="61"/>
    </row>
    <row r="43" spans="1:27" ht="75" x14ac:dyDescent="0.25">
      <c r="A43" s="40" t="s">
        <v>104</v>
      </c>
      <c r="B43" s="34" t="s">
        <v>171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35" t="s">
        <v>222</v>
      </c>
      <c r="Y43" s="36">
        <v>46015</v>
      </c>
      <c r="Z43" s="30" t="s">
        <v>109</v>
      </c>
      <c r="AA43" s="61"/>
    </row>
    <row r="44" spans="1:27" ht="75" x14ac:dyDescent="0.25">
      <c r="A44" s="40" t="s">
        <v>105</v>
      </c>
      <c r="B44" s="34" t="s">
        <v>172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35" t="s">
        <v>11</v>
      </c>
      <c r="Y44" s="36">
        <v>46015</v>
      </c>
      <c r="Z44" s="30" t="s">
        <v>109</v>
      </c>
      <c r="AA44" s="61"/>
    </row>
    <row r="45" spans="1:27" ht="75" x14ac:dyDescent="0.25">
      <c r="A45" s="40" t="s">
        <v>106</v>
      </c>
      <c r="B45" s="34" t="s">
        <v>173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35" t="s">
        <v>222</v>
      </c>
      <c r="Y45" s="36">
        <v>46015</v>
      </c>
      <c r="Z45" s="30" t="s">
        <v>109</v>
      </c>
      <c r="AA45" s="61"/>
    </row>
    <row r="46" spans="1:27" ht="75" x14ac:dyDescent="0.25">
      <c r="A46" s="48" t="s">
        <v>159</v>
      </c>
      <c r="B46" s="34" t="s">
        <v>174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35" t="s">
        <v>222</v>
      </c>
      <c r="Y46" s="36">
        <v>46015</v>
      </c>
      <c r="Z46" s="30" t="s">
        <v>109</v>
      </c>
      <c r="AA46" s="61"/>
    </row>
    <row r="47" spans="1:27" ht="75" x14ac:dyDescent="0.25">
      <c r="A47" s="1" t="s">
        <v>215</v>
      </c>
      <c r="B47" s="34" t="s">
        <v>175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35" t="s">
        <v>222</v>
      </c>
      <c r="Y47" s="36" t="s">
        <v>235</v>
      </c>
      <c r="Z47" s="30" t="s">
        <v>109</v>
      </c>
      <c r="AA47" s="61"/>
    </row>
    <row r="48" spans="1:27" ht="15" x14ac:dyDescent="0.25">
      <c r="A48" s="40"/>
      <c r="B48" s="34" t="s">
        <v>123</v>
      </c>
      <c r="C48" s="70">
        <f>SUM(C20:C47)</f>
        <v>7731883</v>
      </c>
      <c r="D48" s="49">
        <v>3850000</v>
      </c>
      <c r="E48" s="49">
        <v>3850000</v>
      </c>
      <c r="F48" s="49">
        <v>40226874</v>
      </c>
      <c r="G48" s="49">
        <v>44076874</v>
      </c>
      <c r="H48" s="49">
        <f t="shared" ref="H48:N48" si="0">SUM(H20:H47)</f>
        <v>996154.4</v>
      </c>
      <c r="I48" s="49">
        <f t="shared" si="0"/>
        <v>45073028.399999999</v>
      </c>
      <c r="J48" s="49">
        <f t="shared" si="0"/>
        <v>2000000</v>
      </c>
      <c r="K48" s="49">
        <f t="shared" si="0"/>
        <v>47073028.399999999</v>
      </c>
      <c r="L48" s="49">
        <f t="shared" si="0"/>
        <v>8000000</v>
      </c>
      <c r="M48" s="49">
        <f t="shared" si="0"/>
        <v>55073028.399999999</v>
      </c>
      <c r="N48" s="49">
        <f t="shared" si="0"/>
        <v>18000000</v>
      </c>
      <c r="O48" s="70">
        <f>SUM(M48:N48)</f>
        <v>73073028.400000006</v>
      </c>
      <c r="P48" s="69">
        <v>2694000</v>
      </c>
      <c r="Q48" s="70">
        <f>SUM(O48:P48)</f>
        <v>75767028.400000006</v>
      </c>
      <c r="R48" s="69">
        <f>SUM(R22:R47)</f>
        <v>11445152.07</v>
      </c>
      <c r="S48" s="70">
        <f>SUM(Q48:R48)</f>
        <v>87212180.469999999</v>
      </c>
      <c r="T48" s="70"/>
      <c r="U48" s="70">
        <f>SUM(U20:U47)</f>
        <v>7731883</v>
      </c>
      <c r="V48" s="70"/>
      <c r="W48" s="70">
        <v>8731883</v>
      </c>
      <c r="X48" s="60"/>
      <c r="Y48" s="36"/>
      <c r="Z48" s="30"/>
      <c r="AA48" s="61"/>
    </row>
    <row r="49" spans="1:27" ht="30" x14ac:dyDescent="0.25">
      <c r="A49" s="50">
        <v>6</v>
      </c>
      <c r="B49" s="34" t="s">
        <v>176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74"/>
      <c r="P49" s="29"/>
      <c r="Q49" s="29"/>
      <c r="R49" s="29"/>
      <c r="S49" s="29"/>
      <c r="T49" s="29"/>
      <c r="U49" s="29"/>
      <c r="V49" s="29"/>
      <c r="W49" s="29"/>
      <c r="X49" s="35"/>
      <c r="Y49" s="36"/>
      <c r="Z49" s="30"/>
      <c r="AA49" s="61"/>
    </row>
    <row r="50" spans="1:27" ht="60" x14ac:dyDescent="0.25">
      <c r="A50" s="40" t="s">
        <v>82</v>
      </c>
      <c r="B50" s="34" t="s">
        <v>177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35" t="s">
        <v>222</v>
      </c>
      <c r="Y50" s="36">
        <v>46015</v>
      </c>
      <c r="Z50" s="30" t="s">
        <v>110</v>
      </c>
      <c r="AA50" s="61"/>
    </row>
    <row r="51" spans="1:27" ht="60" x14ac:dyDescent="0.25">
      <c r="A51" s="40" t="s">
        <v>83</v>
      </c>
      <c r="B51" s="34" t="s">
        <v>178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35" t="s">
        <v>222</v>
      </c>
      <c r="Y51" s="36">
        <v>46015</v>
      </c>
      <c r="Z51" s="30" t="s">
        <v>110</v>
      </c>
      <c r="AA51" s="61"/>
    </row>
    <row r="52" spans="1:27" ht="60" x14ac:dyDescent="0.25">
      <c r="A52" s="40" t="s">
        <v>84</v>
      </c>
      <c r="B52" s="34" t="s">
        <v>179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35" t="s">
        <v>222</v>
      </c>
      <c r="Y52" s="36">
        <v>46015</v>
      </c>
      <c r="Z52" s="30" t="s">
        <v>110</v>
      </c>
      <c r="AA52" s="61"/>
    </row>
    <row r="53" spans="1:27" ht="60" x14ac:dyDescent="0.25">
      <c r="A53" s="40" t="s">
        <v>85</v>
      </c>
      <c r="B53" s="34" t="s">
        <v>180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35" t="s">
        <v>222</v>
      </c>
      <c r="Y53" s="36">
        <v>46015</v>
      </c>
      <c r="Z53" s="30" t="s">
        <v>110</v>
      </c>
      <c r="AA53" s="61"/>
    </row>
    <row r="54" spans="1:27" ht="60" x14ac:dyDescent="0.25">
      <c r="A54" s="40" t="s">
        <v>86</v>
      </c>
      <c r="B54" s="34" t="s">
        <v>181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35" t="s">
        <v>222</v>
      </c>
      <c r="Y54" s="36">
        <v>46015</v>
      </c>
      <c r="Z54" s="30" t="s">
        <v>110</v>
      </c>
      <c r="AA54" s="61"/>
    </row>
    <row r="55" spans="1:27" ht="60" x14ac:dyDescent="0.25">
      <c r="A55" s="40" t="s">
        <v>116</v>
      </c>
      <c r="B55" s="34" t="s">
        <v>182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35" t="s">
        <v>222</v>
      </c>
      <c r="Y55" s="36">
        <v>46015</v>
      </c>
      <c r="Z55" s="30" t="s">
        <v>110</v>
      </c>
      <c r="AA55" s="61"/>
    </row>
    <row r="56" spans="1:27" ht="60" x14ac:dyDescent="0.25">
      <c r="A56" s="40" t="s">
        <v>87</v>
      </c>
      <c r="B56" s="34" t="s">
        <v>183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35" t="s">
        <v>222</v>
      </c>
      <c r="Y56" s="36">
        <v>46015</v>
      </c>
      <c r="Z56" s="30" t="s">
        <v>110</v>
      </c>
      <c r="AA56" s="61"/>
    </row>
    <row r="57" spans="1:27" ht="60" x14ac:dyDescent="0.25">
      <c r="A57" s="40" t="s">
        <v>88</v>
      </c>
      <c r="B57" s="34" t="s">
        <v>184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35" t="s">
        <v>222</v>
      </c>
      <c r="Y57" s="36">
        <v>46015</v>
      </c>
      <c r="Z57" s="30" t="s">
        <v>110</v>
      </c>
      <c r="AA57" s="61"/>
    </row>
    <row r="58" spans="1:27" ht="60" x14ac:dyDescent="0.25">
      <c r="A58" s="40" t="s">
        <v>89</v>
      </c>
      <c r="B58" s="34" t="s">
        <v>185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35" t="s">
        <v>222</v>
      </c>
      <c r="Y58" s="36">
        <v>46015</v>
      </c>
      <c r="Z58" s="30" t="s">
        <v>110</v>
      </c>
      <c r="AA58" s="61"/>
    </row>
    <row r="59" spans="1:27" ht="60" x14ac:dyDescent="0.25">
      <c r="A59" s="40" t="s">
        <v>90</v>
      </c>
      <c r="B59" s="34" t="s">
        <v>186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35" t="s">
        <v>222</v>
      </c>
      <c r="Y59" s="36">
        <v>46015</v>
      </c>
      <c r="Z59" s="30" t="s">
        <v>110</v>
      </c>
      <c r="AA59" s="61"/>
    </row>
    <row r="60" spans="1:27" ht="60" x14ac:dyDescent="0.25">
      <c r="A60" s="51" t="s">
        <v>91</v>
      </c>
      <c r="B60" s="34" t="s">
        <v>187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35" t="s">
        <v>222</v>
      </c>
      <c r="Y60" s="36">
        <v>46015</v>
      </c>
      <c r="Z60" s="30" t="s">
        <v>110</v>
      </c>
      <c r="AA60" s="61"/>
    </row>
    <row r="61" spans="1:27" ht="60" x14ac:dyDescent="0.25">
      <c r="A61" s="51" t="s">
        <v>92</v>
      </c>
      <c r="B61" s="34" t="s">
        <v>188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35" t="s">
        <v>222</v>
      </c>
      <c r="Y61" s="36">
        <v>46015</v>
      </c>
      <c r="Z61" s="30" t="s">
        <v>110</v>
      </c>
      <c r="AA61" s="61"/>
    </row>
    <row r="62" spans="1:27" ht="60" x14ac:dyDescent="0.25">
      <c r="A62" s="51" t="s">
        <v>107</v>
      </c>
      <c r="B62" s="34" t="s">
        <v>189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35" t="s">
        <v>222</v>
      </c>
      <c r="Y62" s="36">
        <v>46015</v>
      </c>
      <c r="Z62" s="30" t="s">
        <v>110</v>
      </c>
      <c r="AA62" s="61"/>
    </row>
    <row r="63" spans="1:27" ht="15" x14ac:dyDescent="0.25">
      <c r="A63" s="51"/>
      <c r="B63" s="34" t="s">
        <v>124</v>
      </c>
      <c r="C63" s="39"/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/>
      <c r="U63" s="39"/>
      <c r="V63" s="39"/>
      <c r="W63" s="39"/>
      <c r="X63" s="35"/>
      <c r="Y63" s="36"/>
      <c r="Z63" s="30"/>
      <c r="AA63" s="61"/>
    </row>
    <row r="64" spans="1:27" ht="30" x14ac:dyDescent="0.25">
      <c r="A64" s="52" t="s">
        <v>93</v>
      </c>
      <c r="B64" s="34" t="s">
        <v>160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35"/>
      <c r="Y64" s="36"/>
      <c r="Z64" s="30"/>
      <c r="AA64" s="61"/>
    </row>
    <row r="65" spans="1:27" ht="105" x14ac:dyDescent="0.25">
      <c r="A65" s="53" t="s">
        <v>94</v>
      </c>
      <c r="B65" s="34" t="s">
        <v>144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35" t="s">
        <v>222</v>
      </c>
      <c r="Y65" s="36">
        <v>46015</v>
      </c>
      <c r="Z65" s="30" t="s">
        <v>212</v>
      </c>
      <c r="AA65" s="61"/>
    </row>
    <row r="66" spans="1:27" ht="105" x14ac:dyDescent="0.25">
      <c r="A66" s="53" t="s">
        <v>95</v>
      </c>
      <c r="B66" s="34" t="s">
        <v>145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35" t="s">
        <v>11</v>
      </c>
      <c r="Y66" s="36">
        <v>46015</v>
      </c>
      <c r="Z66" s="30" t="s">
        <v>212</v>
      </c>
      <c r="AA66" s="61"/>
    </row>
    <row r="67" spans="1:27" ht="105" x14ac:dyDescent="0.25">
      <c r="A67" s="53" t="s">
        <v>96</v>
      </c>
      <c r="B67" s="34" t="s">
        <v>146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35" t="s">
        <v>222</v>
      </c>
      <c r="Y67" s="36">
        <v>46015</v>
      </c>
      <c r="Z67" s="30" t="s">
        <v>212</v>
      </c>
      <c r="AA67" s="61"/>
    </row>
    <row r="68" spans="1:27" ht="105" x14ac:dyDescent="0.25">
      <c r="A68" s="53" t="s">
        <v>97</v>
      </c>
      <c r="B68" s="34" t="s">
        <v>147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35" t="s">
        <v>222</v>
      </c>
      <c r="Y68" s="36">
        <v>46015</v>
      </c>
      <c r="Z68" s="30" t="s">
        <v>212</v>
      </c>
      <c r="AA68" s="61"/>
    </row>
    <row r="69" spans="1:27" ht="105" x14ac:dyDescent="0.25">
      <c r="A69" s="53" t="s">
        <v>98</v>
      </c>
      <c r="B69" s="34" t="s">
        <v>148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35" t="s">
        <v>11</v>
      </c>
      <c r="Y69" s="36">
        <v>46015</v>
      </c>
      <c r="Z69" s="30" t="s">
        <v>212</v>
      </c>
      <c r="AA69" s="61"/>
    </row>
    <row r="70" spans="1:27" ht="60" x14ac:dyDescent="0.25">
      <c r="A70" s="40" t="s">
        <v>99</v>
      </c>
      <c r="B70" s="34" t="s">
        <v>190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35" t="s">
        <v>222</v>
      </c>
      <c r="Y70" s="36">
        <v>46015</v>
      </c>
      <c r="Z70" s="30" t="s">
        <v>111</v>
      </c>
      <c r="AA70" s="61"/>
    </row>
    <row r="71" spans="1:27" ht="60" x14ac:dyDescent="0.25">
      <c r="A71" s="40" t="s">
        <v>100</v>
      </c>
      <c r="B71" s="34" t="s">
        <v>191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35" t="s">
        <v>222</v>
      </c>
      <c r="Y71" s="36">
        <v>46015</v>
      </c>
      <c r="Z71" s="30" t="s">
        <v>111</v>
      </c>
      <c r="AA71" s="61"/>
    </row>
    <row r="72" spans="1:27" ht="60" x14ac:dyDescent="0.25">
      <c r="A72" s="40" t="s">
        <v>101</v>
      </c>
      <c r="B72" s="34" t="s">
        <v>192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35" t="s">
        <v>11</v>
      </c>
      <c r="Y72" s="36">
        <v>46015</v>
      </c>
      <c r="Z72" s="30" t="s">
        <v>111</v>
      </c>
      <c r="AA72" s="61"/>
    </row>
    <row r="73" spans="1:27" ht="60" x14ac:dyDescent="0.25">
      <c r="A73" s="40" t="s">
        <v>125</v>
      </c>
      <c r="B73" s="34" t="s">
        <v>193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35" t="s">
        <v>222</v>
      </c>
      <c r="Y73" s="36">
        <v>46015</v>
      </c>
      <c r="Z73" s="30" t="s">
        <v>111</v>
      </c>
      <c r="AA73" s="61"/>
    </row>
    <row r="74" spans="1:27" ht="60" x14ac:dyDescent="0.25">
      <c r="A74" s="40" t="s">
        <v>149</v>
      </c>
      <c r="B74" s="34" t="s">
        <v>194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35" t="s">
        <v>222</v>
      </c>
      <c r="Y74" s="36">
        <v>46015</v>
      </c>
      <c r="Z74" s="30" t="s">
        <v>111</v>
      </c>
      <c r="AA74" s="61"/>
    </row>
    <row r="75" spans="1:27" ht="60" x14ac:dyDescent="0.25">
      <c r="A75" s="40" t="s">
        <v>150</v>
      </c>
      <c r="B75" s="34" t="s">
        <v>195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35" t="s">
        <v>11</v>
      </c>
      <c r="Y75" s="36">
        <v>46015</v>
      </c>
      <c r="Z75" s="30" t="s">
        <v>111</v>
      </c>
      <c r="AA75" s="61"/>
    </row>
    <row r="76" spans="1:27" ht="60" x14ac:dyDescent="0.25">
      <c r="A76" s="40" t="s">
        <v>151</v>
      </c>
      <c r="B76" s="34" t="s">
        <v>196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29">
        <v>0</v>
      </c>
      <c r="W76" s="29">
        <v>0</v>
      </c>
      <c r="X76" s="35" t="s">
        <v>222</v>
      </c>
      <c r="Y76" s="36">
        <v>46015</v>
      </c>
      <c r="Z76" s="30" t="s">
        <v>111</v>
      </c>
      <c r="AA76" s="61"/>
    </row>
    <row r="77" spans="1:27" ht="60" x14ac:dyDescent="0.25">
      <c r="A77" s="40" t="s">
        <v>152</v>
      </c>
      <c r="B77" s="34" t="s">
        <v>197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35" t="s">
        <v>222</v>
      </c>
      <c r="Y77" s="36">
        <v>46015</v>
      </c>
      <c r="Z77" s="30" t="s">
        <v>111</v>
      </c>
      <c r="AA77" s="61"/>
    </row>
    <row r="78" spans="1:27" ht="60" x14ac:dyDescent="0.25">
      <c r="A78" s="40" t="s">
        <v>153</v>
      </c>
      <c r="B78" s="34" t="s">
        <v>198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35" t="s">
        <v>222</v>
      </c>
      <c r="Y78" s="36">
        <v>46015</v>
      </c>
      <c r="Z78" s="30" t="s">
        <v>111</v>
      </c>
      <c r="AA78" s="61"/>
    </row>
    <row r="79" spans="1:27" ht="60" x14ac:dyDescent="0.25">
      <c r="A79" s="40" t="s">
        <v>154</v>
      </c>
      <c r="B79" s="34" t="s">
        <v>199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35" t="s">
        <v>222</v>
      </c>
      <c r="Y79" s="36">
        <v>46015</v>
      </c>
      <c r="Z79" s="30" t="s">
        <v>111</v>
      </c>
      <c r="AA79" s="61"/>
    </row>
    <row r="80" spans="1:27" ht="60" x14ac:dyDescent="0.25">
      <c r="A80" s="40" t="s">
        <v>155</v>
      </c>
      <c r="B80" s="34" t="s">
        <v>200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35" t="s">
        <v>222</v>
      </c>
      <c r="Y80" s="36">
        <v>46015</v>
      </c>
      <c r="Z80" s="30" t="s">
        <v>111</v>
      </c>
      <c r="AA80" s="61"/>
    </row>
    <row r="81" spans="1:27" ht="15" x14ac:dyDescent="0.25">
      <c r="A81" s="50"/>
      <c r="B81" s="34" t="s">
        <v>126</v>
      </c>
      <c r="C81" s="39"/>
      <c r="D81" s="39">
        <f t="shared" ref="D81:I81" si="1">SUM(D65:D80)</f>
        <v>0</v>
      </c>
      <c r="E81" s="39">
        <f t="shared" si="1"/>
        <v>0</v>
      </c>
      <c r="F81" s="39">
        <f t="shared" si="1"/>
        <v>0</v>
      </c>
      <c r="G81" s="39">
        <f t="shared" si="1"/>
        <v>0</v>
      </c>
      <c r="H81" s="39">
        <f t="shared" si="1"/>
        <v>0</v>
      </c>
      <c r="I81" s="39">
        <f t="shared" si="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/>
      <c r="U81" s="39"/>
      <c r="V81" s="39"/>
      <c r="W81" s="39"/>
      <c r="X81" s="55"/>
      <c r="Y81" s="36"/>
      <c r="Z81" s="30"/>
      <c r="AA81" s="61"/>
    </row>
    <row r="82" spans="1:27" ht="30" x14ac:dyDescent="0.25">
      <c r="A82" s="50" t="s">
        <v>102</v>
      </c>
      <c r="B82" s="34" t="s">
        <v>201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55"/>
      <c r="Y82" s="36"/>
      <c r="Z82" s="30"/>
      <c r="AA82" s="61"/>
    </row>
    <row r="83" spans="1:27" ht="90" x14ac:dyDescent="0.25">
      <c r="A83" s="40" t="s">
        <v>128</v>
      </c>
      <c r="B83" s="34" t="s">
        <v>202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35" t="s">
        <v>222</v>
      </c>
      <c r="Y83" s="36">
        <v>46015</v>
      </c>
      <c r="Z83" s="30" t="s">
        <v>112</v>
      </c>
      <c r="AA83" s="61"/>
    </row>
    <row r="84" spans="1:27" ht="15" x14ac:dyDescent="0.25">
      <c r="A84" s="40"/>
      <c r="B84" s="34" t="s">
        <v>127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/>
      <c r="U84" s="39"/>
      <c r="V84" s="39"/>
      <c r="W84" s="39"/>
      <c r="X84" s="35"/>
      <c r="Y84" s="36"/>
      <c r="Z84" s="30"/>
      <c r="AA84" s="61"/>
    </row>
    <row r="85" spans="1:27" ht="15" x14ac:dyDescent="0.25">
      <c r="A85" s="40" t="s">
        <v>117</v>
      </c>
      <c r="B85" s="57" t="s">
        <v>129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35"/>
      <c r="Y85" s="36"/>
      <c r="Z85" s="30"/>
      <c r="AA85" s="61"/>
    </row>
    <row r="86" spans="1:27" ht="45" x14ac:dyDescent="0.25">
      <c r="A86" s="40" t="s">
        <v>113</v>
      </c>
      <c r="B86" s="34" t="s">
        <v>13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35" t="s">
        <v>222</v>
      </c>
      <c r="Y86" s="36">
        <v>46015</v>
      </c>
      <c r="Z86" s="30" t="s">
        <v>23</v>
      </c>
      <c r="AA86" s="61"/>
    </row>
    <row r="87" spans="1:27" ht="45" x14ac:dyDescent="0.25">
      <c r="A87" s="51" t="s">
        <v>114</v>
      </c>
      <c r="B87" s="34" t="s">
        <v>12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35" t="s">
        <v>222</v>
      </c>
      <c r="Y87" s="36">
        <v>46015</v>
      </c>
      <c r="Z87" s="30" t="s">
        <v>23</v>
      </c>
      <c r="AA87" s="61"/>
    </row>
    <row r="88" spans="1:27" ht="15" x14ac:dyDescent="0.25">
      <c r="A88" s="52"/>
      <c r="B88" s="34" t="s">
        <v>130</v>
      </c>
      <c r="C88" s="39"/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/>
      <c r="U88" s="39"/>
      <c r="V88" s="39"/>
      <c r="W88" s="39"/>
      <c r="X88" s="55"/>
      <c r="Y88" s="36"/>
      <c r="Z88" s="37"/>
      <c r="AA88" s="61"/>
    </row>
    <row r="89" spans="1:27" ht="15" x14ac:dyDescent="0.25">
      <c r="A89" s="52" t="s">
        <v>108</v>
      </c>
      <c r="B89" s="34" t="s">
        <v>132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55"/>
      <c r="Y89" s="36"/>
      <c r="Z89" s="37"/>
      <c r="AA89" s="61"/>
    </row>
    <row r="90" spans="1:27" ht="45" x14ac:dyDescent="0.25">
      <c r="A90" s="40" t="s">
        <v>133</v>
      </c>
      <c r="B90" s="34" t="s">
        <v>131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35" t="s">
        <v>222</v>
      </c>
      <c r="Y90" s="36">
        <v>46015</v>
      </c>
      <c r="Z90" s="40" t="s">
        <v>25</v>
      </c>
      <c r="AA90" s="61"/>
    </row>
    <row r="91" spans="1:27" ht="45" x14ac:dyDescent="0.25">
      <c r="A91" s="56" t="s">
        <v>134</v>
      </c>
      <c r="B91" s="34" t="s">
        <v>135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29">
        <v>0</v>
      </c>
      <c r="W91" s="29">
        <v>0</v>
      </c>
      <c r="X91" s="35" t="s">
        <v>222</v>
      </c>
      <c r="Y91" s="36">
        <v>46015</v>
      </c>
      <c r="Z91" s="40" t="s">
        <v>25</v>
      </c>
      <c r="AA91" s="61"/>
    </row>
    <row r="92" spans="1:27" ht="15" x14ac:dyDescent="0.25">
      <c r="A92" s="56"/>
      <c r="B92" s="57" t="s">
        <v>136</v>
      </c>
      <c r="C92" s="39"/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/>
      <c r="U92" s="39"/>
      <c r="V92" s="39"/>
      <c r="W92" s="39"/>
      <c r="X92" s="35"/>
      <c r="Y92" s="36"/>
      <c r="Z92" s="40"/>
      <c r="AA92" s="61"/>
    </row>
    <row r="93" spans="1:27" ht="30" x14ac:dyDescent="0.25">
      <c r="A93" s="58" t="s">
        <v>115</v>
      </c>
      <c r="B93" s="34" t="s">
        <v>203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5"/>
      <c r="Y93" s="36">
        <v>46015</v>
      </c>
      <c r="Z93" s="40"/>
      <c r="AA93" s="61"/>
    </row>
    <row r="94" spans="1:27" ht="60" x14ac:dyDescent="0.25">
      <c r="A94" s="56" t="s">
        <v>137</v>
      </c>
      <c r="B94" s="34" t="s">
        <v>204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29">
        <v>0</v>
      </c>
      <c r="W94" s="29">
        <v>0</v>
      </c>
      <c r="X94" s="59" t="s">
        <v>222</v>
      </c>
      <c r="Y94" s="36">
        <v>46015</v>
      </c>
      <c r="Z94" s="56" t="s">
        <v>20</v>
      </c>
      <c r="AA94" s="61"/>
    </row>
    <row r="95" spans="1:27" ht="15" x14ac:dyDescent="0.25">
      <c r="A95" s="56"/>
      <c r="B95" s="34" t="s">
        <v>138</v>
      </c>
      <c r="C95" s="39"/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/>
      <c r="U95" s="39"/>
      <c r="V95" s="39"/>
      <c r="W95" s="39"/>
      <c r="X95" s="59"/>
      <c r="Y95" s="36"/>
      <c r="Z95" s="56"/>
      <c r="AA95" s="61"/>
    </row>
    <row r="96" spans="1:27" ht="15" x14ac:dyDescent="0.25">
      <c r="A96" s="60"/>
      <c r="B96" s="71" t="s">
        <v>139</v>
      </c>
      <c r="C96" s="70">
        <v>7731883</v>
      </c>
      <c r="D96" s="49">
        <v>3850000</v>
      </c>
      <c r="E96" s="49">
        <v>3850000</v>
      </c>
      <c r="F96" s="49">
        <v>40226874</v>
      </c>
      <c r="G96" s="49">
        <v>44076874</v>
      </c>
      <c r="H96" s="49">
        <v>996154.4</v>
      </c>
      <c r="I96" s="49">
        <v>45073028.399999999</v>
      </c>
      <c r="J96" s="49">
        <v>2000000</v>
      </c>
      <c r="K96" s="49">
        <v>47073028.399999999</v>
      </c>
      <c r="L96" s="49">
        <v>8000000</v>
      </c>
      <c r="M96" s="49">
        <v>55073028.399999999</v>
      </c>
      <c r="N96" s="49">
        <v>18000000</v>
      </c>
      <c r="O96" s="49">
        <v>73073028.400000006</v>
      </c>
      <c r="P96" s="49">
        <v>2694000</v>
      </c>
      <c r="Q96" s="73">
        <f>SUM(O96:P96)</f>
        <v>75767028.400000006</v>
      </c>
      <c r="R96" s="49">
        <v>11445152.07</v>
      </c>
      <c r="S96" s="73">
        <v>87212180.469999999</v>
      </c>
      <c r="T96" s="73"/>
      <c r="U96" s="73">
        <v>7731883</v>
      </c>
      <c r="V96" s="111">
        <v>1000000</v>
      </c>
      <c r="W96" s="73">
        <v>8731883</v>
      </c>
      <c r="X96" s="60"/>
      <c r="Y96" s="36"/>
      <c r="Z96" s="60"/>
      <c r="AA96" s="61"/>
    </row>
    <row r="97" spans="1:27" ht="15" x14ac:dyDescent="0.25">
      <c r="A97" s="84"/>
      <c r="B97" s="85"/>
      <c r="C97" s="86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8"/>
      <c r="R97" s="87"/>
      <c r="S97" s="88"/>
      <c r="T97" s="88"/>
      <c r="U97" s="88"/>
      <c r="V97" s="88"/>
      <c r="W97" s="88"/>
      <c r="X97" s="84"/>
      <c r="Y97" s="89"/>
      <c r="Z97" s="84"/>
      <c r="AA97" s="61"/>
    </row>
    <row r="98" spans="1:27" ht="15.75" x14ac:dyDescent="0.25">
      <c r="A98" s="75"/>
      <c r="B98" s="76" t="s">
        <v>236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7" t="s">
        <v>242</v>
      </c>
    </row>
    <row r="99" spans="1:27" x14ac:dyDescent="0.2">
      <c r="Z99" t="s">
        <v>238</v>
      </c>
    </row>
  </sheetData>
  <mergeCells count="23">
    <mergeCell ref="Z7:Z9"/>
    <mergeCell ref="P7:P9"/>
    <mergeCell ref="Q7:Q9"/>
    <mergeCell ref="R7:R9"/>
    <mergeCell ref="S7:S9"/>
    <mergeCell ref="X7:X9"/>
    <mergeCell ref="Y7:Y9"/>
    <mergeCell ref="O7:O9"/>
    <mergeCell ref="A4:X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</mergeCells>
  <pageMargins left="0.7" right="0.7" top="0.75" bottom="0.75" header="0.3" footer="0.3"/>
  <pageSetup paperSize="9" scale="7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9"/>
  <sheetViews>
    <sheetView tabSelected="1" topLeftCell="A16" zoomScaleNormal="100" workbookViewId="0">
      <selection activeCell="X22" sqref="X22:Y22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19" width="0" hidden="1" customWidth="1"/>
    <col min="20" max="25" width="15.7109375" customWidth="1"/>
    <col min="26" max="26" width="34.5703125" customWidth="1"/>
    <col min="27" max="27" width="17.85546875" customWidth="1"/>
    <col min="28" max="28" width="33.140625" customWidth="1"/>
  </cols>
  <sheetData>
    <row r="1" spans="1:29" ht="12" customHeight="1" x14ac:dyDescent="0.2"/>
    <row r="2" spans="1:29" ht="66.75" hidden="1" customHeight="1" x14ac:dyDescent="0.2">
      <c r="AB2" s="90" t="s">
        <v>243</v>
      </c>
    </row>
    <row r="3" spans="1:29" ht="30" x14ac:dyDescent="0.2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62"/>
      <c r="AB3" s="91" t="s">
        <v>244</v>
      </c>
      <c r="AC3" s="61"/>
    </row>
    <row r="4" spans="1:29" ht="33" customHeight="1" x14ac:dyDescent="0.25">
      <c r="A4" s="124" t="s">
        <v>234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"/>
      <c r="AB4" s="1"/>
      <c r="AC4" s="61"/>
    </row>
    <row r="5" spans="1:29" ht="15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"/>
      <c r="Q5" s="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61"/>
    </row>
    <row r="6" spans="1:29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61"/>
    </row>
    <row r="7" spans="1:29" ht="15" x14ac:dyDescent="0.25">
      <c r="A7" s="121" t="s">
        <v>0</v>
      </c>
      <c r="B7" s="121" t="s">
        <v>1</v>
      </c>
      <c r="C7" s="116" t="s">
        <v>156</v>
      </c>
      <c r="D7" s="113">
        <v>45013</v>
      </c>
      <c r="E7" s="116" t="s">
        <v>118</v>
      </c>
      <c r="F7" s="113">
        <v>45028</v>
      </c>
      <c r="G7" s="116" t="s">
        <v>118</v>
      </c>
      <c r="H7" s="116" t="s">
        <v>219</v>
      </c>
      <c r="I7" s="116" t="s">
        <v>118</v>
      </c>
      <c r="J7" s="113">
        <v>45112</v>
      </c>
      <c r="K7" s="116" t="s">
        <v>118</v>
      </c>
      <c r="L7" s="113">
        <v>45142</v>
      </c>
      <c r="M7" s="116" t="s">
        <v>118</v>
      </c>
      <c r="N7" s="113">
        <v>45176</v>
      </c>
      <c r="O7" s="116" t="s">
        <v>118</v>
      </c>
      <c r="P7" s="113">
        <v>45203</v>
      </c>
      <c r="Q7" s="116" t="s">
        <v>118</v>
      </c>
      <c r="R7" s="113">
        <v>45265</v>
      </c>
      <c r="S7" s="116" t="s">
        <v>118</v>
      </c>
      <c r="T7" s="107"/>
      <c r="U7" s="107"/>
      <c r="V7" s="107"/>
      <c r="W7" s="107"/>
      <c r="X7" s="107"/>
      <c r="Y7" s="107"/>
      <c r="Z7" s="121" t="s">
        <v>3</v>
      </c>
      <c r="AA7" s="121" t="s">
        <v>4</v>
      </c>
      <c r="AB7" s="121" t="s">
        <v>5</v>
      </c>
      <c r="AC7" s="61"/>
    </row>
    <row r="8" spans="1:29" ht="15" x14ac:dyDescent="0.25">
      <c r="A8" s="122"/>
      <c r="B8" s="122"/>
      <c r="C8" s="117"/>
      <c r="D8" s="114"/>
      <c r="E8" s="117"/>
      <c r="F8" s="114"/>
      <c r="G8" s="117"/>
      <c r="H8" s="117"/>
      <c r="I8" s="117"/>
      <c r="J8" s="114"/>
      <c r="K8" s="117"/>
      <c r="L8" s="114"/>
      <c r="M8" s="117"/>
      <c r="N8" s="114"/>
      <c r="O8" s="117"/>
      <c r="P8" s="114"/>
      <c r="Q8" s="117"/>
      <c r="R8" s="119"/>
      <c r="S8" s="117"/>
      <c r="T8" s="106">
        <v>45680</v>
      </c>
      <c r="U8" s="108" t="s">
        <v>118</v>
      </c>
      <c r="V8" s="106">
        <v>45791</v>
      </c>
      <c r="W8" s="108" t="s">
        <v>118</v>
      </c>
      <c r="X8" s="112">
        <v>45846</v>
      </c>
      <c r="Y8" s="108" t="s">
        <v>118</v>
      </c>
      <c r="Z8" s="122"/>
      <c r="AA8" s="122"/>
      <c r="AB8" s="122"/>
      <c r="AC8" s="61"/>
    </row>
    <row r="9" spans="1:29" ht="15" x14ac:dyDescent="0.25">
      <c r="A9" s="123"/>
      <c r="B9" s="123"/>
      <c r="C9" s="118"/>
      <c r="D9" s="115"/>
      <c r="E9" s="118"/>
      <c r="F9" s="115"/>
      <c r="G9" s="118"/>
      <c r="H9" s="118"/>
      <c r="I9" s="118"/>
      <c r="J9" s="115"/>
      <c r="K9" s="118"/>
      <c r="L9" s="115"/>
      <c r="M9" s="118"/>
      <c r="N9" s="115"/>
      <c r="O9" s="118"/>
      <c r="P9" s="115"/>
      <c r="Q9" s="118"/>
      <c r="R9" s="120"/>
      <c r="S9" s="118"/>
      <c r="T9" s="109"/>
      <c r="U9" s="109"/>
      <c r="V9" s="109"/>
      <c r="W9" s="109"/>
      <c r="X9" s="109"/>
      <c r="Y9" s="109"/>
      <c r="Z9" s="123"/>
      <c r="AA9" s="123"/>
      <c r="AB9" s="123"/>
      <c r="AC9" s="61"/>
    </row>
    <row r="10" spans="1:29" ht="15" x14ac:dyDescent="0.25">
      <c r="A10" s="32">
        <v>1</v>
      </c>
      <c r="B10" s="30">
        <v>2</v>
      </c>
      <c r="C10" s="33">
        <v>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>
        <v>4</v>
      </c>
      <c r="U10" s="33">
        <v>5</v>
      </c>
      <c r="V10" s="33">
        <v>6</v>
      </c>
      <c r="W10" s="33">
        <v>7</v>
      </c>
      <c r="X10" s="33">
        <v>8</v>
      </c>
      <c r="Y10" s="33">
        <v>9</v>
      </c>
      <c r="Z10" s="33">
        <v>10</v>
      </c>
      <c r="AA10" s="30">
        <v>11</v>
      </c>
      <c r="AB10" s="30">
        <v>12</v>
      </c>
      <c r="AC10" s="61"/>
    </row>
    <row r="11" spans="1:29" ht="60" x14ac:dyDescent="0.25">
      <c r="A11" s="30">
        <v>1</v>
      </c>
      <c r="B11" s="34" t="s">
        <v>119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64">
        <v>0</v>
      </c>
      <c r="O11" s="64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35" t="s">
        <v>222</v>
      </c>
      <c r="AA11" s="36">
        <v>46015</v>
      </c>
      <c r="AB11" s="30" t="s">
        <v>18</v>
      </c>
      <c r="AC11" s="61"/>
    </row>
    <row r="12" spans="1:29" ht="15" x14ac:dyDescent="0.25">
      <c r="A12" s="37"/>
      <c r="B12" s="38" t="s">
        <v>140</v>
      </c>
      <c r="C12" s="39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54">
        <v>0</v>
      </c>
      <c r="O12" s="54">
        <v>0</v>
      </c>
      <c r="P12" s="39">
        <v>0</v>
      </c>
      <c r="Q12" s="39">
        <v>0</v>
      </c>
      <c r="R12" s="39">
        <v>0</v>
      </c>
      <c r="S12" s="39">
        <v>0</v>
      </c>
      <c r="T12" s="39"/>
      <c r="U12" s="39"/>
      <c r="V12" s="39"/>
      <c r="W12" s="39"/>
      <c r="X12" s="39"/>
      <c r="Y12" s="39"/>
      <c r="Z12" s="35"/>
      <c r="AA12" s="36"/>
      <c r="AB12" s="30"/>
      <c r="AC12" s="61"/>
    </row>
    <row r="13" spans="1:29" ht="45" x14ac:dyDescent="0.25">
      <c r="A13" s="30">
        <v>2</v>
      </c>
      <c r="B13" s="34" t="s">
        <v>120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64">
        <v>0</v>
      </c>
      <c r="O13" s="64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35" t="s">
        <v>222</v>
      </c>
      <c r="AA13" s="36">
        <v>46015</v>
      </c>
      <c r="AB13" s="40" t="s">
        <v>20</v>
      </c>
      <c r="AC13" s="61"/>
    </row>
    <row r="14" spans="1:29" ht="15" x14ac:dyDescent="0.25">
      <c r="A14" s="37"/>
      <c r="B14" s="38" t="s">
        <v>141</v>
      </c>
      <c r="C14" s="39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54">
        <v>0</v>
      </c>
      <c r="O14" s="54">
        <v>0</v>
      </c>
      <c r="P14" s="39">
        <v>0</v>
      </c>
      <c r="Q14" s="39">
        <v>0</v>
      </c>
      <c r="R14" s="39">
        <v>0</v>
      </c>
      <c r="S14" s="39">
        <v>0</v>
      </c>
      <c r="T14" s="39"/>
      <c r="U14" s="39"/>
      <c r="V14" s="39"/>
      <c r="W14" s="39"/>
      <c r="X14" s="39"/>
      <c r="Y14" s="39"/>
      <c r="Z14" s="35"/>
      <c r="AA14" s="36"/>
      <c r="AB14" s="40"/>
      <c r="AC14" s="61"/>
    </row>
    <row r="15" spans="1:29" ht="60" x14ac:dyDescent="0.25">
      <c r="A15" s="41" t="s">
        <v>6</v>
      </c>
      <c r="B15" s="34" t="s">
        <v>121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64">
        <v>0</v>
      </c>
      <c r="O15" s="64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35" t="s">
        <v>222</v>
      </c>
      <c r="AA15" s="36">
        <v>46015</v>
      </c>
      <c r="AB15" s="40" t="s">
        <v>20</v>
      </c>
      <c r="AC15" s="61"/>
    </row>
    <row r="16" spans="1:29" ht="15" x14ac:dyDescent="0.25">
      <c r="A16" s="41"/>
      <c r="B16" s="38" t="s">
        <v>142</v>
      </c>
      <c r="C16" s="39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54">
        <v>0</v>
      </c>
      <c r="O16" s="54">
        <v>0</v>
      </c>
      <c r="P16" s="39">
        <v>0</v>
      </c>
      <c r="Q16" s="39">
        <v>0</v>
      </c>
      <c r="R16" s="39">
        <v>0</v>
      </c>
      <c r="S16" s="39">
        <v>0</v>
      </c>
      <c r="T16" s="39"/>
      <c r="U16" s="39"/>
      <c r="V16" s="39"/>
      <c r="W16" s="39"/>
      <c r="X16" s="39"/>
      <c r="Y16" s="39"/>
      <c r="Z16" s="35"/>
      <c r="AA16" s="36"/>
      <c r="AB16" s="40"/>
      <c r="AC16" s="61"/>
    </row>
    <row r="17" spans="1:29" ht="75" x14ac:dyDescent="0.25">
      <c r="A17" s="41" t="s">
        <v>16</v>
      </c>
      <c r="B17" s="34" t="s">
        <v>122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64">
        <v>0</v>
      </c>
      <c r="O17" s="64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35" t="s">
        <v>222</v>
      </c>
      <c r="AA17" s="36">
        <v>46015</v>
      </c>
      <c r="AB17" s="30" t="s">
        <v>109</v>
      </c>
      <c r="AC17" s="61"/>
    </row>
    <row r="18" spans="1:29" ht="15" x14ac:dyDescent="0.25">
      <c r="A18" s="41"/>
      <c r="B18" s="38" t="s">
        <v>143</v>
      </c>
      <c r="C18" s="39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54">
        <v>0</v>
      </c>
      <c r="O18" s="54">
        <v>0</v>
      </c>
      <c r="P18" s="39">
        <v>0</v>
      </c>
      <c r="Q18" s="39">
        <v>0</v>
      </c>
      <c r="R18" s="39">
        <v>0</v>
      </c>
      <c r="S18" s="39">
        <v>0</v>
      </c>
      <c r="T18" s="39"/>
      <c r="U18" s="39"/>
      <c r="V18" s="39"/>
      <c r="W18" s="39"/>
      <c r="X18" s="39"/>
      <c r="Y18" s="39"/>
      <c r="Z18" s="35"/>
      <c r="AA18" s="36"/>
      <c r="AB18" s="30"/>
      <c r="AC18" s="61"/>
    </row>
    <row r="19" spans="1:29" ht="28.5" x14ac:dyDescent="0.25">
      <c r="A19" s="42" t="s">
        <v>17</v>
      </c>
      <c r="B19" s="38" t="s">
        <v>161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4"/>
      <c r="O19" s="64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35"/>
      <c r="AA19" s="36"/>
      <c r="AB19" s="30"/>
      <c r="AC19" s="61"/>
    </row>
    <row r="20" spans="1:29" ht="75" x14ac:dyDescent="0.25">
      <c r="A20" s="41" t="s">
        <v>40</v>
      </c>
      <c r="B20" s="34" t="s">
        <v>223</v>
      </c>
      <c r="C20" s="29">
        <v>0</v>
      </c>
      <c r="D20" s="29">
        <v>0</v>
      </c>
      <c r="E20" s="29">
        <v>0</v>
      </c>
      <c r="F20" s="43">
        <v>380000</v>
      </c>
      <c r="G20" s="43">
        <v>380000</v>
      </c>
      <c r="H20" s="43">
        <v>-169521</v>
      </c>
      <c r="I20" s="43">
        <f>SUM(G20-169521)</f>
        <v>210479</v>
      </c>
      <c r="J20" s="43">
        <v>1000000</v>
      </c>
      <c r="K20" s="43">
        <v>1210479</v>
      </c>
      <c r="L20" s="43">
        <v>4000000</v>
      </c>
      <c r="M20" s="43">
        <f>SUM(K20:L20)</f>
        <v>5210479</v>
      </c>
      <c r="N20" s="43">
        <v>8000000</v>
      </c>
      <c r="O20" s="43">
        <f>SUM(M20:N20)</f>
        <v>13210479</v>
      </c>
      <c r="P20" s="43">
        <v>3000000</v>
      </c>
      <c r="Q20" s="43">
        <f>SUM(O20:P20)</f>
        <v>16210479</v>
      </c>
      <c r="R20" s="43">
        <v>10000000</v>
      </c>
      <c r="S20" s="43">
        <f>SUM(Q20:R20)</f>
        <v>26210479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35" t="s">
        <v>222</v>
      </c>
      <c r="AA20" s="36">
        <v>46015</v>
      </c>
      <c r="AB20" s="30" t="s">
        <v>218</v>
      </c>
      <c r="AC20" s="61"/>
    </row>
    <row r="21" spans="1:29" ht="75" x14ac:dyDescent="0.25">
      <c r="A21" s="65" t="s">
        <v>220</v>
      </c>
      <c r="B21" s="34" t="s">
        <v>223</v>
      </c>
      <c r="C21" s="29">
        <v>0</v>
      </c>
      <c r="D21" s="29"/>
      <c r="E21" s="29"/>
      <c r="F21" s="43"/>
      <c r="G21" s="43"/>
      <c r="H21" s="43"/>
      <c r="I21" s="43"/>
      <c r="J21" s="46"/>
      <c r="K21" s="43"/>
      <c r="L21" s="46"/>
      <c r="M21" s="43"/>
      <c r="N21" s="72"/>
      <c r="O21" s="43">
        <v>9889608.4399999995</v>
      </c>
      <c r="P21" s="46">
        <v>0</v>
      </c>
      <c r="Q21" s="43">
        <v>9889608.4399999995</v>
      </c>
      <c r="R21" s="46">
        <v>0</v>
      </c>
      <c r="S21" s="43">
        <v>9889608.4399999995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35" t="s">
        <v>222</v>
      </c>
      <c r="AA21" s="36">
        <v>46015</v>
      </c>
      <c r="AB21" s="30" t="s">
        <v>218</v>
      </c>
      <c r="AC21" s="61"/>
    </row>
    <row r="22" spans="1:29" ht="75" x14ac:dyDescent="0.25">
      <c r="A22" s="41" t="s">
        <v>221</v>
      </c>
      <c r="B22" s="82" t="s">
        <v>224</v>
      </c>
      <c r="C22" s="29">
        <v>0</v>
      </c>
      <c r="D22" s="29"/>
      <c r="E22" s="29"/>
      <c r="F22" s="43"/>
      <c r="G22" s="43"/>
      <c r="H22" s="43"/>
      <c r="I22" s="43"/>
      <c r="J22" s="46"/>
      <c r="K22" s="43"/>
      <c r="L22" s="46"/>
      <c r="M22" s="43"/>
      <c r="N22" s="72"/>
      <c r="O22" s="43">
        <v>3320870.56</v>
      </c>
      <c r="P22" s="66">
        <f>SUM(P20)</f>
        <v>3000000</v>
      </c>
      <c r="Q22" s="43">
        <f>SUM(O22+P20)</f>
        <v>6320870.5600000005</v>
      </c>
      <c r="R22" s="43">
        <f>SUM(R20)</f>
        <v>10000000</v>
      </c>
      <c r="S22" s="43">
        <f>SUM(Q22+R20)</f>
        <v>16320870.560000001</v>
      </c>
      <c r="T22" s="43">
        <v>250000</v>
      </c>
      <c r="U22" s="43">
        <v>250000</v>
      </c>
      <c r="V22" s="43">
        <v>1000000</v>
      </c>
      <c r="W22" s="43">
        <v>1250000</v>
      </c>
      <c r="X22" s="83">
        <v>1029683</v>
      </c>
      <c r="Y22" s="83">
        <v>2279683</v>
      </c>
      <c r="Z22" s="35" t="s">
        <v>222</v>
      </c>
      <c r="AA22" s="36">
        <v>46015</v>
      </c>
      <c r="AB22" s="30" t="s">
        <v>218</v>
      </c>
      <c r="AC22" s="61"/>
    </row>
    <row r="23" spans="1:29" ht="75" x14ac:dyDescent="0.25">
      <c r="A23" s="41" t="s">
        <v>41</v>
      </c>
      <c r="B23" s="34" t="s">
        <v>232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35" t="s">
        <v>222</v>
      </c>
      <c r="AA23" s="36">
        <v>46015</v>
      </c>
      <c r="AB23" s="30" t="s">
        <v>109</v>
      </c>
      <c r="AC23" s="61"/>
    </row>
    <row r="24" spans="1:29" ht="90" x14ac:dyDescent="0.25">
      <c r="A24" s="40" t="s">
        <v>42</v>
      </c>
      <c r="B24" s="34" t="s">
        <v>229</v>
      </c>
      <c r="C24" s="67">
        <v>5000</v>
      </c>
      <c r="D24" s="28">
        <v>660000</v>
      </c>
      <c r="E24" s="28">
        <v>660000</v>
      </c>
      <c r="F24" s="29">
        <v>0</v>
      </c>
      <c r="G24" s="28">
        <v>660000</v>
      </c>
      <c r="H24" s="28">
        <v>29939</v>
      </c>
      <c r="I24" s="28">
        <f>SUM(G24+H24)</f>
        <v>689939</v>
      </c>
      <c r="J24" s="28">
        <v>0</v>
      </c>
      <c r="K24" s="28">
        <v>689939</v>
      </c>
      <c r="L24" s="28">
        <v>0</v>
      </c>
      <c r="M24" s="28">
        <v>689939</v>
      </c>
      <c r="N24" s="28">
        <v>0</v>
      </c>
      <c r="O24" s="28">
        <v>689939</v>
      </c>
      <c r="P24" s="28">
        <v>0</v>
      </c>
      <c r="Q24" s="28">
        <v>689939</v>
      </c>
      <c r="R24" s="28">
        <v>0</v>
      </c>
      <c r="S24" s="28">
        <v>689939</v>
      </c>
      <c r="T24" s="67">
        <v>5000</v>
      </c>
      <c r="U24" s="67">
        <v>5000</v>
      </c>
      <c r="V24" s="110">
        <v>0</v>
      </c>
      <c r="W24" s="67">
        <v>5000</v>
      </c>
      <c r="X24" s="110">
        <v>0</v>
      </c>
      <c r="Y24" s="67">
        <v>5000</v>
      </c>
      <c r="Z24" s="35" t="s">
        <v>222</v>
      </c>
      <c r="AA24" s="36">
        <v>46015</v>
      </c>
      <c r="AB24" s="30" t="s">
        <v>205</v>
      </c>
      <c r="AC24" s="61"/>
    </row>
    <row r="25" spans="1:29" ht="90" x14ac:dyDescent="0.25">
      <c r="A25" s="40" t="s">
        <v>43</v>
      </c>
      <c r="B25" s="34" t="s">
        <v>230</v>
      </c>
      <c r="C25" s="67">
        <v>5000</v>
      </c>
      <c r="D25" s="28">
        <v>280000</v>
      </c>
      <c r="E25" s="28">
        <v>280000</v>
      </c>
      <c r="F25" s="29">
        <v>0</v>
      </c>
      <c r="G25" s="28">
        <v>280000</v>
      </c>
      <c r="H25" s="28">
        <v>24685</v>
      </c>
      <c r="I25" s="28">
        <f>SUM(G25+H25)</f>
        <v>304685</v>
      </c>
      <c r="J25" s="28">
        <v>0</v>
      </c>
      <c r="K25" s="28">
        <v>304685</v>
      </c>
      <c r="L25" s="28">
        <v>0</v>
      </c>
      <c r="M25" s="28">
        <v>304685</v>
      </c>
      <c r="N25" s="28">
        <v>0</v>
      </c>
      <c r="O25" s="28">
        <v>304685</v>
      </c>
      <c r="P25" s="28">
        <v>0</v>
      </c>
      <c r="Q25" s="28">
        <v>304685</v>
      </c>
      <c r="R25" s="28">
        <v>0</v>
      </c>
      <c r="S25" s="28">
        <v>304685</v>
      </c>
      <c r="T25" s="67">
        <v>5000</v>
      </c>
      <c r="U25" s="67">
        <v>5000</v>
      </c>
      <c r="V25" s="110">
        <v>0</v>
      </c>
      <c r="W25" s="67">
        <v>5000</v>
      </c>
      <c r="X25" s="110">
        <v>0</v>
      </c>
      <c r="Y25" s="67">
        <v>5000</v>
      </c>
      <c r="Z25" s="35" t="s">
        <v>222</v>
      </c>
      <c r="AA25" s="36">
        <v>46015</v>
      </c>
      <c r="AB25" s="30" t="s">
        <v>206</v>
      </c>
      <c r="AC25" s="61"/>
    </row>
    <row r="26" spans="1:29" ht="75" x14ac:dyDescent="0.25">
      <c r="A26" s="40" t="s">
        <v>44</v>
      </c>
      <c r="B26" s="34" t="s">
        <v>162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35" t="s">
        <v>11</v>
      </c>
      <c r="AA26" s="36">
        <v>46015</v>
      </c>
      <c r="AB26" s="30" t="s">
        <v>109</v>
      </c>
      <c r="AC26" s="61"/>
    </row>
    <row r="27" spans="1:29" ht="75" x14ac:dyDescent="0.25">
      <c r="A27" s="40" t="s">
        <v>45</v>
      </c>
      <c r="B27" s="34" t="s">
        <v>163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35" t="s">
        <v>222</v>
      </c>
      <c r="AA27" s="36">
        <v>46015</v>
      </c>
      <c r="AB27" s="30" t="s">
        <v>109</v>
      </c>
      <c r="AC27" s="61"/>
    </row>
    <row r="28" spans="1:29" ht="75" x14ac:dyDescent="0.25">
      <c r="A28" s="40" t="s">
        <v>46</v>
      </c>
      <c r="B28" s="34" t="s">
        <v>231</v>
      </c>
      <c r="C28" s="67">
        <v>7706883</v>
      </c>
      <c r="D28" s="29">
        <v>0</v>
      </c>
      <c r="E28" s="29">
        <v>0</v>
      </c>
      <c r="F28" s="29">
        <v>0</v>
      </c>
      <c r="G28" s="29">
        <v>0</v>
      </c>
      <c r="H28" s="44">
        <v>996154.4</v>
      </c>
      <c r="I28" s="44">
        <v>996154.4</v>
      </c>
      <c r="J28" s="44">
        <v>1000000</v>
      </c>
      <c r="K28" s="44">
        <v>1996154.4</v>
      </c>
      <c r="L28" s="44">
        <v>4000000</v>
      </c>
      <c r="M28" s="44">
        <f>SUM(K28:L28)</f>
        <v>5996154.4000000004</v>
      </c>
      <c r="N28" s="28">
        <v>10000000</v>
      </c>
      <c r="O28" s="44">
        <f>SUM(M28:N28)</f>
        <v>15996154.4</v>
      </c>
      <c r="P28" s="28">
        <v>0</v>
      </c>
      <c r="Q28" s="44">
        <f>SUM(O28:P28)</f>
        <v>15996154.4</v>
      </c>
      <c r="R28" s="28">
        <v>1765152.74</v>
      </c>
      <c r="S28" s="44">
        <f>SUM(Q28:R28)</f>
        <v>17761307.140000001</v>
      </c>
      <c r="T28" s="44">
        <v>-250000</v>
      </c>
      <c r="U28" s="44">
        <v>7456883</v>
      </c>
      <c r="V28" s="44">
        <v>0</v>
      </c>
      <c r="W28" s="44">
        <v>7456883</v>
      </c>
      <c r="X28" s="44">
        <v>0</v>
      </c>
      <c r="Y28" s="44">
        <v>7456883</v>
      </c>
      <c r="Z28" s="35" t="s">
        <v>222</v>
      </c>
      <c r="AA28" s="36">
        <v>46015</v>
      </c>
      <c r="AB28" s="30" t="s">
        <v>213</v>
      </c>
      <c r="AC28" s="61"/>
    </row>
    <row r="29" spans="1:29" ht="90" x14ac:dyDescent="0.25">
      <c r="A29" s="68" t="s">
        <v>47</v>
      </c>
      <c r="B29" s="34" t="s">
        <v>158</v>
      </c>
      <c r="C29" s="29">
        <v>0</v>
      </c>
      <c r="D29" s="28">
        <v>650000</v>
      </c>
      <c r="E29" s="28">
        <v>650000</v>
      </c>
      <c r="F29" s="45">
        <v>22272415</v>
      </c>
      <c r="G29" s="28">
        <f>SUM(E29:F29)</f>
        <v>22922415</v>
      </c>
      <c r="H29" s="44">
        <v>0</v>
      </c>
      <c r="I29" s="28">
        <f>SUM(G29:H29)</f>
        <v>22922415</v>
      </c>
      <c r="J29" s="28">
        <v>0</v>
      </c>
      <c r="K29" s="28">
        <v>22922415</v>
      </c>
      <c r="L29" s="28">
        <v>0</v>
      </c>
      <c r="M29" s="28">
        <v>22922415</v>
      </c>
      <c r="N29" s="28">
        <v>0</v>
      </c>
      <c r="O29" s="28">
        <v>22922415</v>
      </c>
      <c r="P29" s="28">
        <v>-600000</v>
      </c>
      <c r="Q29" s="28">
        <f>SUM(O29-600000)</f>
        <v>22322415</v>
      </c>
      <c r="R29" s="28">
        <v>0</v>
      </c>
      <c r="S29" s="28">
        <f>SUM(Q29:R29)</f>
        <v>22322415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35" t="s">
        <v>11</v>
      </c>
      <c r="AA29" s="36">
        <v>46015</v>
      </c>
      <c r="AB29" s="30" t="s">
        <v>207</v>
      </c>
      <c r="AC29" s="61"/>
    </row>
    <row r="30" spans="1:29" ht="90" x14ac:dyDescent="0.25">
      <c r="A30" s="40" t="s">
        <v>48</v>
      </c>
      <c r="B30" s="34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35" t="s">
        <v>222</v>
      </c>
      <c r="AA30" s="36">
        <v>46015</v>
      </c>
      <c r="AB30" s="30" t="s">
        <v>217</v>
      </c>
      <c r="AC30" s="61"/>
    </row>
    <row r="31" spans="1:29" ht="90" x14ac:dyDescent="0.25">
      <c r="A31" s="68" t="s">
        <v>49</v>
      </c>
      <c r="B31" s="34" t="s">
        <v>216</v>
      </c>
      <c r="C31" s="29">
        <v>0</v>
      </c>
      <c r="D31" s="29">
        <v>0</v>
      </c>
      <c r="E31" s="29">
        <v>0</v>
      </c>
      <c r="F31" s="43">
        <v>320000</v>
      </c>
      <c r="G31" s="43">
        <v>320000</v>
      </c>
      <c r="H31" s="29">
        <v>0</v>
      </c>
      <c r="I31" s="43">
        <v>320000</v>
      </c>
      <c r="J31" s="46">
        <v>0</v>
      </c>
      <c r="K31" s="43">
        <v>320000</v>
      </c>
      <c r="L31" s="46">
        <v>-320000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35" t="s">
        <v>11</v>
      </c>
      <c r="AA31" s="36">
        <v>46015</v>
      </c>
      <c r="AB31" s="30" t="s">
        <v>217</v>
      </c>
      <c r="AC31" s="61"/>
    </row>
    <row r="32" spans="1:29" ht="75" x14ac:dyDescent="0.25">
      <c r="A32" s="40" t="s">
        <v>50</v>
      </c>
      <c r="B32" s="34" t="s">
        <v>164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35" t="s">
        <v>222</v>
      </c>
      <c r="AA32" s="36">
        <v>46015</v>
      </c>
      <c r="AB32" s="30" t="s">
        <v>109</v>
      </c>
      <c r="AC32" s="61"/>
    </row>
    <row r="33" spans="1:29" ht="75" x14ac:dyDescent="0.25">
      <c r="A33" s="40" t="s">
        <v>51</v>
      </c>
      <c r="B33" s="34" t="s">
        <v>165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35" t="s">
        <v>222</v>
      </c>
      <c r="AA33" s="36">
        <v>46015</v>
      </c>
      <c r="AB33" s="30" t="s">
        <v>109</v>
      </c>
      <c r="AC33" s="61"/>
    </row>
    <row r="34" spans="1:29" ht="75" x14ac:dyDescent="0.25">
      <c r="A34" s="40" t="s">
        <v>52</v>
      </c>
      <c r="B34" s="34" t="s">
        <v>166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35" t="s">
        <v>222</v>
      </c>
      <c r="AA34" s="36">
        <v>46015</v>
      </c>
      <c r="AB34" s="30" t="s">
        <v>109</v>
      </c>
      <c r="AC34" s="61"/>
    </row>
    <row r="35" spans="1:29" ht="75" x14ac:dyDescent="0.25">
      <c r="A35" s="40" t="s">
        <v>75</v>
      </c>
      <c r="B35" s="34" t="s">
        <v>168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35" t="s">
        <v>222</v>
      </c>
      <c r="AA35" s="36">
        <v>46015</v>
      </c>
      <c r="AB35" s="30" t="s">
        <v>109</v>
      </c>
      <c r="AC35" s="61"/>
    </row>
    <row r="36" spans="1:29" ht="75" x14ac:dyDescent="0.25">
      <c r="A36" s="40" t="s">
        <v>76</v>
      </c>
      <c r="B36" s="34" t="s">
        <v>167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35" t="s">
        <v>222</v>
      </c>
      <c r="AA36" s="36">
        <v>46015</v>
      </c>
      <c r="AB36" s="30" t="s">
        <v>109</v>
      </c>
      <c r="AC36" s="61"/>
    </row>
    <row r="37" spans="1:29" ht="105" x14ac:dyDescent="0.25">
      <c r="A37" s="40" t="s">
        <v>77</v>
      </c>
      <c r="B37" s="34" t="s">
        <v>228</v>
      </c>
      <c r="C37" s="67">
        <v>5000</v>
      </c>
      <c r="D37" s="28">
        <v>520000</v>
      </c>
      <c r="E37" s="28">
        <v>520000</v>
      </c>
      <c r="F37" s="29">
        <v>0</v>
      </c>
      <c r="G37" s="28">
        <v>520000</v>
      </c>
      <c r="H37" s="28">
        <v>27736</v>
      </c>
      <c r="I37" s="28">
        <f>SUM(G37+27736)</f>
        <v>547736</v>
      </c>
      <c r="J37" s="28">
        <v>0</v>
      </c>
      <c r="K37" s="28">
        <v>547736</v>
      </c>
      <c r="L37" s="28">
        <v>0</v>
      </c>
      <c r="M37" s="28">
        <v>547736</v>
      </c>
      <c r="N37" s="28">
        <v>0</v>
      </c>
      <c r="O37" s="28">
        <v>547736</v>
      </c>
      <c r="P37" s="28">
        <v>0</v>
      </c>
      <c r="Q37" s="28">
        <v>547736</v>
      </c>
      <c r="R37" s="28">
        <v>0</v>
      </c>
      <c r="S37" s="28">
        <v>547736</v>
      </c>
      <c r="T37" s="67">
        <v>5000</v>
      </c>
      <c r="U37" s="67">
        <v>5000</v>
      </c>
      <c r="V37" s="110">
        <v>0</v>
      </c>
      <c r="W37" s="67">
        <v>5000</v>
      </c>
      <c r="X37" s="110">
        <v>0</v>
      </c>
      <c r="Y37" s="67">
        <v>5000</v>
      </c>
      <c r="Z37" s="35" t="s">
        <v>222</v>
      </c>
      <c r="AA37" s="36">
        <v>46015</v>
      </c>
      <c r="AB37" s="30" t="s">
        <v>208</v>
      </c>
      <c r="AC37" s="61"/>
    </row>
    <row r="38" spans="1:29" ht="105" x14ac:dyDescent="0.25">
      <c r="A38" s="47" t="s">
        <v>78</v>
      </c>
      <c r="B38" s="34" t="s">
        <v>227</v>
      </c>
      <c r="C38" s="67">
        <v>5000</v>
      </c>
      <c r="D38" s="28">
        <v>550000</v>
      </c>
      <c r="E38" s="28">
        <v>550000</v>
      </c>
      <c r="F38" s="29">
        <v>0</v>
      </c>
      <c r="G38" s="28">
        <v>550000</v>
      </c>
      <c r="H38" s="28">
        <v>35904</v>
      </c>
      <c r="I38" s="28">
        <f>SUM(G38+35904)</f>
        <v>585904</v>
      </c>
      <c r="J38" s="28">
        <v>0</v>
      </c>
      <c r="K38" s="28">
        <v>585904</v>
      </c>
      <c r="L38" s="28">
        <v>0</v>
      </c>
      <c r="M38" s="28">
        <v>585904</v>
      </c>
      <c r="N38" s="28">
        <v>0</v>
      </c>
      <c r="O38" s="28">
        <v>585904</v>
      </c>
      <c r="P38" s="28">
        <v>0</v>
      </c>
      <c r="Q38" s="28">
        <v>585904</v>
      </c>
      <c r="R38" s="28">
        <v>0</v>
      </c>
      <c r="S38" s="28">
        <v>585904</v>
      </c>
      <c r="T38" s="67">
        <v>5000</v>
      </c>
      <c r="U38" s="67">
        <v>5000</v>
      </c>
      <c r="V38" s="110">
        <v>0</v>
      </c>
      <c r="W38" s="67">
        <v>5000</v>
      </c>
      <c r="X38" s="110">
        <v>0</v>
      </c>
      <c r="Y38" s="67">
        <v>5000</v>
      </c>
      <c r="Z38" s="35" t="s">
        <v>222</v>
      </c>
      <c r="AA38" s="36">
        <v>46015</v>
      </c>
      <c r="AB38" s="30" t="s">
        <v>209</v>
      </c>
      <c r="AC38" s="61"/>
    </row>
    <row r="39" spans="1:29" ht="105" x14ac:dyDescent="0.25">
      <c r="A39" s="40" t="s">
        <v>79</v>
      </c>
      <c r="B39" s="34" t="s">
        <v>226</v>
      </c>
      <c r="C39" s="67">
        <v>5000</v>
      </c>
      <c r="D39" s="28">
        <v>710000</v>
      </c>
      <c r="E39" s="28">
        <v>710000</v>
      </c>
      <c r="F39" s="29">
        <v>0</v>
      </c>
      <c r="G39" s="28">
        <v>710000</v>
      </c>
      <c r="H39" s="28">
        <v>51257</v>
      </c>
      <c r="I39" s="28">
        <f>SUM(G39+51257)</f>
        <v>761257</v>
      </c>
      <c r="J39" s="28">
        <v>0</v>
      </c>
      <c r="K39" s="28">
        <v>761257</v>
      </c>
      <c r="L39" s="28">
        <v>320000</v>
      </c>
      <c r="M39" s="28">
        <f>SUM(K39:L39)</f>
        <v>1081257</v>
      </c>
      <c r="N39" s="28">
        <v>0</v>
      </c>
      <c r="O39" s="28">
        <f>SUM(M39:N39)</f>
        <v>1081257</v>
      </c>
      <c r="P39" s="28">
        <v>0</v>
      </c>
      <c r="Q39" s="28">
        <f>SUM(O39:P39)</f>
        <v>1081257</v>
      </c>
      <c r="R39" s="28">
        <v>-320000.67</v>
      </c>
      <c r="S39" s="28">
        <f>SUM(Q39:R39)</f>
        <v>761256.33000000007</v>
      </c>
      <c r="T39" s="67">
        <v>5000</v>
      </c>
      <c r="U39" s="67">
        <v>5000</v>
      </c>
      <c r="V39" s="110">
        <v>0</v>
      </c>
      <c r="W39" s="67">
        <v>5000</v>
      </c>
      <c r="X39" s="110">
        <v>0</v>
      </c>
      <c r="Y39" s="67">
        <v>5000</v>
      </c>
      <c r="Z39" s="35" t="s">
        <v>11</v>
      </c>
      <c r="AA39" s="36">
        <v>46015</v>
      </c>
      <c r="AB39" s="30" t="s">
        <v>210</v>
      </c>
      <c r="AC39" s="61"/>
    </row>
    <row r="40" spans="1:29" ht="120" x14ac:dyDescent="0.25">
      <c r="A40" s="68" t="s">
        <v>80</v>
      </c>
      <c r="B40" s="34" t="s">
        <v>157</v>
      </c>
      <c r="C40" s="29">
        <v>0</v>
      </c>
      <c r="D40" s="28">
        <v>480000</v>
      </c>
      <c r="E40" s="28">
        <v>480000</v>
      </c>
      <c r="F40" s="28">
        <v>17254459</v>
      </c>
      <c r="G40" s="28">
        <f>SUM(E40:F40)</f>
        <v>17734459</v>
      </c>
      <c r="H40" s="29">
        <v>0</v>
      </c>
      <c r="I40" s="28">
        <f>SUM(G40:H40)</f>
        <v>17734459</v>
      </c>
      <c r="J40" s="28">
        <v>0</v>
      </c>
      <c r="K40" s="28">
        <v>17734459</v>
      </c>
      <c r="L40" s="28">
        <v>0</v>
      </c>
      <c r="M40" s="28">
        <v>17734459</v>
      </c>
      <c r="N40" s="28">
        <v>0</v>
      </c>
      <c r="O40" s="28">
        <v>17734459</v>
      </c>
      <c r="P40" s="28">
        <v>-300000</v>
      </c>
      <c r="Q40" s="28">
        <f>SUM(O40-300000)</f>
        <v>17434459</v>
      </c>
      <c r="R40" s="28">
        <v>0</v>
      </c>
      <c r="S40" s="28">
        <f>SUM(Q40:R40)</f>
        <v>17434459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35" t="s">
        <v>222</v>
      </c>
      <c r="AA40" s="36">
        <v>46015</v>
      </c>
      <c r="AB40" s="30" t="s">
        <v>211</v>
      </c>
      <c r="AC40" s="61"/>
    </row>
    <row r="41" spans="1:29" ht="75" x14ac:dyDescent="0.25">
      <c r="A41" s="40" t="s">
        <v>81</v>
      </c>
      <c r="B41" s="34" t="s">
        <v>169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35" t="s">
        <v>11</v>
      </c>
      <c r="AA41" s="36">
        <v>46015</v>
      </c>
      <c r="AB41" s="30" t="s">
        <v>109</v>
      </c>
      <c r="AC41" s="61"/>
    </row>
    <row r="42" spans="1:29" ht="75" x14ac:dyDescent="0.25">
      <c r="A42" s="40" t="s">
        <v>103</v>
      </c>
      <c r="B42" s="34" t="s">
        <v>170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35" t="s">
        <v>222</v>
      </c>
      <c r="AA42" s="36">
        <v>46015</v>
      </c>
      <c r="AB42" s="30" t="s">
        <v>109</v>
      </c>
      <c r="AC42" s="61"/>
    </row>
    <row r="43" spans="1:29" ht="75" x14ac:dyDescent="0.25">
      <c r="A43" s="40" t="s">
        <v>104</v>
      </c>
      <c r="B43" s="34" t="s">
        <v>171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35" t="s">
        <v>222</v>
      </c>
      <c r="AA43" s="36">
        <v>46015</v>
      </c>
      <c r="AB43" s="30" t="s">
        <v>109</v>
      </c>
      <c r="AC43" s="61"/>
    </row>
    <row r="44" spans="1:29" ht="75" x14ac:dyDescent="0.25">
      <c r="A44" s="40" t="s">
        <v>105</v>
      </c>
      <c r="B44" s="34" t="s">
        <v>172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35" t="s">
        <v>11</v>
      </c>
      <c r="AA44" s="36">
        <v>46015</v>
      </c>
      <c r="AB44" s="30" t="s">
        <v>109</v>
      </c>
      <c r="AC44" s="61"/>
    </row>
    <row r="45" spans="1:29" ht="75" x14ac:dyDescent="0.25">
      <c r="A45" s="40" t="s">
        <v>106</v>
      </c>
      <c r="B45" s="34" t="s">
        <v>173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29">
        <v>0</v>
      </c>
      <c r="Y45" s="29">
        <v>0</v>
      </c>
      <c r="Z45" s="35" t="s">
        <v>222</v>
      </c>
      <c r="AA45" s="36">
        <v>46015</v>
      </c>
      <c r="AB45" s="30" t="s">
        <v>109</v>
      </c>
      <c r="AC45" s="61"/>
    </row>
    <row r="46" spans="1:29" ht="75" x14ac:dyDescent="0.25">
      <c r="A46" s="48" t="s">
        <v>159</v>
      </c>
      <c r="B46" s="34" t="s">
        <v>174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35" t="s">
        <v>222</v>
      </c>
      <c r="AA46" s="36">
        <v>46015</v>
      </c>
      <c r="AB46" s="30" t="s">
        <v>109</v>
      </c>
      <c r="AC46" s="61"/>
    </row>
    <row r="47" spans="1:29" ht="75" x14ac:dyDescent="0.25">
      <c r="A47" s="1" t="s">
        <v>215</v>
      </c>
      <c r="B47" s="34" t="s">
        <v>175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35" t="s">
        <v>222</v>
      </c>
      <c r="AA47" s="36" t="s">
        <v>235</v>
      </c>
      <c r="AB47" s="30" t="s">
        <v>109</v>
      </c>
      <c r="AC47" s="61"/>
    </row>
    <row r="48" spans="1:29" ht="15" x14ac:dyDescent="0.25">
      <c r="A48" s="40"/>
      <c r="B48" s="34" t="s">
        <v>123</v>
      </c>
      <c r="C48" s="70">
        <f>SUM(C20:C47)</f>
        <v>7731883</v>
      </c>
      <c r="D48" s="49">
        <v>3850000</v>
      </c>
      <c r="E48" s="49">
        <v>3850000</v>
      </c>
      <c r="F48" s="49">
        <v>40226874</v>
      </c>
      <c r="G48" s="49">
        <v>44076874</v>
      </c>
      <c r="H48" s="49">
        <f t="shared" ref="H48:N48" si="0">SUM(H20:H47)</f>
        <v>996154.4</v>
      </c>
      <c r="I48" s="49">
        <f t="shared" si="0"/>
        <v>45073028.399999999</v>
      </c>
      <c r="J48" s="49">
        <f t="shared" si="0"/>
        <v>2000000</v>
      </c>
      <c r="K48" s="49">
        <f t="shared" si="0"/>
        <v>47073028.399999999</v>
      </c>
      <c r="L48" s="49">
        <f t="shared" si="0"/>
        <v>8000000</v>
      </c>
      <c r="M48" s="49">
        <f t="shared" si="0"/>
        <v>55073028.399999999</v>
      </c>
      <c r="N48" s="49">
        <f t="shared" si="0"/>
        <v>18000000</v>
      </c>
      <c r="O48" s="70">
        <f>SUM(M48:N48)</f>
        <v>73073028.400000006</v>
      </c>
      <c r="P48" s="69">
        <v>2694000</v>
      </c>
      <c r="Q48" s="70">
        <f>SUM(O48:P48)</f>
        <v>75767028.400000006</v>
      </c>
      <c r="R48" s="69">
        <f>SUM(R22:R47)</f>
        <v>11445152.07</v>
      </c>
      <c r="S48" s="70">
        <f>SUM(Q48:R48)</f>
        <v>87212180.469999999</v>
      </c>
      <c r="T48" s="70"/>
      <c r="U48" s="70">
        <f>SUM(U20:U47)</f>
        <v>7731883</v>
      </c>
      <c r="V48" s="70">
        <v>1000000</v>
      </c>
      <c r="W48" s="70">
        <v>8731883</v>
      </c>
      <c r="X48" s="70">
        <f>SUM(X20:X47)</f>
        <v>1029683</v>
      </c>
      <c r="Y48" s="70">
        <f>SUM(Y20:Y47)</f>
        <v>9761566</v>
      </c>
      <c r="Z48" s="60"/>
      <c r="AA48" s="36"/>
      <c r="AB48" s="30"/>
      <c r="AC48" s="61"/>
    </row>
    <row r="49" spans="1:29" ht="30" x14ac:dyDescent="0.25">
      <c r="A49" s="50">
        <v>6</v>
      </c>
      <c r="B49" s="34" t="s">
        <v>176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74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35"/>
      <c r="AA49" s="36"/>
      <c r="AB49" s="30"/>
      <c r="AC49" s="61"/>
    </row>
    <row r="50" spans="1:29" ht="60" x14ac:dyDescent="0.25">
      <c r="A50" s="40" t="s">
        <v>82</v>
      </c>
      <c r="B50" s="34" t="s">
        <v>177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35" t="s">
        <v>222</v>
      </c>
      <c r="AA50" s="36">
        <v>46015</v>
      </c>
      <c r="AB50" s="30" t="s">
        <v>110</v>
      </c>
      <c r="AC50" s="61"/>
    </row>
    <row r="51" spans="1:29" ht="60" x14ac:dyDescent="0.25">
      <c r="A51" s="40" t="s">
        <v>83</v>
      </c>
      <c r="B51" s="34" t="s">
        <v>178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35" t="s">
        <v>222</v>
      </c>
      <c r="AA51" s="36">
        <v>46015</v>
      </c>
      <c r="AB51" s="30" t="s">
        <v>110</v>
      </c>
      <c r="AC51" s="61"/>
    </row>
    <row r="52" spans="1:29" ht="60" x14ac:dyDescent="0.25">
      <c r="A52" s="40" t="s">
        <v>84</v>
      </c>
      <c r="B52" s="34" t="s">
        <v>179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35" t="s">
        <v>222</v>
      </c>
      <c r="AA52" s="36">
        <v>46015</v>
      </c>
      <c r="AB52" s="30" t="s">
        <v>110</v>
      </c>
      <c r="AC52" s="61"/>
    </row>
    <row r="53" spans="1:29" ht="60" x14ac:dyDescent="0.25">
      <c r="A53" s="40" t="s">
        <v>85</v>
      </c>
      <c r="B53" s="34" t="s">
        <v>180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35" t="s">
        <v>222</v>
      </c>
      <c r="AA53" s="36">
        <v>46015</v>
      </c>
      <c r="AB53" s="30" t="s">
        <v>110</v>
      </c>
      <c r="AC53" s="61"/>
    </row>
    <row r="54" spans="1:29" ht="60" x14ac:dyDescent="0.25">
      <c r="A54" s="40" t="s">
        <v>86</v>
      </c>
      <c r="B54" s="34" t="s">
        <v>181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35" t="s">
        <v>222</v>
      </c>
      <c r="AA54" s="36">
        <v>46015</v>
      </c>
      <c r="AB54" s="30" t="s">
        <v>110</v>
      </c>
      <c r="AC54" s="61"/>
    </row>
    <row r="55" spans="1:29" ht="60" x14ac:dyDescent="0.25">
      <c r="A55" s="40" t="s">
        <v>116</v>
      </c>
      <c r="B55" s="34" t="s">
        <v>182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35" t="s">
        <v>222</v>
      </c>
      <c r="AA55" s="36">
        <v>46015</v>
      </c>
      <c r="AB55" s="30" t="s">
        <v>110</v>
      </c>
      <c r="AC55" s="61"/>
    </row>
    <row r="56" spans="1:29" ht="60" x14ac:dyDescent="0.25">
      <c r="A56" s="40" t="s">
        <v>87</v>
      </c>
      <c r="B56" s="34" t="s">
        <v>183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35" t="s">
        <v>222</v>
      </c>
      <c r="AA56" s="36">
        <v>46015</v>
      </c>
      <c r="AB56" s="30" t="s">
        <v>110</v>
      </c>
      <c r="AC56" s="61"/>
    </row>
    <row r="57" spans="1:29" ht="60" x14ac:dyDescent="0.25">
      <c r="A57" s="40" t="s">
        <v>88</v>
      </c>
      <c r="B57" s="34" t="s">
        <v>184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35" t="s">
        <v>222</v>
      </c>
      <c r="AA57" s="36">
        <v>46015</v>
      </c>
      <c r="AB57" s="30" t="s">
        <v>110</v>
      </c>
      <c r="AC57" s="61"/>
    </row>
    <row r="58" spans="1:29" ht="60" x14ac:dyDescent="0.25">
      <c r="A58" s="40" t="s">
        <v>89</v>
      </c>
      <c r="B58" s="34" t="s">
        <v>185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35" t="s">
        <v>222</v>
      </c>
      <c r="AA58" s="36">
        <v>46015</v>
      </c>
      <c r="AB58" s="30" t="s">
        <v>110</v>
      </c>
      <c r="AC58" s="61"/>
    </row>
    <row r="59" spans="1:29" ht="60" x14ac:dyDescent="0.25">
      <c r="A59" s="40" t="s">
        <v>90</v>
      </c>
      <c r="B59" s="34" t="s">
        <v>186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35" t="s">
        <v>222</v>
      </c>
      <c r="AA59" s="36">
        <v>46015</v>
      </c>
      <c r="AB59" s="30" t="s">
        <v>110</v>
      </c>
      <c r="AC59" s="61"/>
    </row>
    <row r="60" spans="1:29" ht="60" x14ac:dyDescent="0.25">
      <c r="A60" s="51" t="s">
        <v>91</v>
      </c>
      <c r="B60" s="34" t="s">
        <v>187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35" t="s">
        <v>222</v>
      </c>
      <c r="AA60" s="36">
        <v>46015</v>
      </c>
      <c r="AB60" s="30" t="s">
        <v>110</v>
      </c>
      <c r="AC60" s="61"/>
    </row>
    <row r="61" spans="1:29" ht="60" x14ac:dyDescent="0.25">
      <c r="A61" s="51" t="s">
        <v>92</v>
      </c>
      <c r="B61" s="34" t="s">
        <v>188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35" t="s">
        <v>222</v>
      </c>
      <c r="AA61" s="36">
        <v>46015</v>
      </c>
      <c r="AB61" s="30" t="s">
        <v>110</v>
      </c>
      <c r="AC61" s="61"/>
    </row>
    <row r="62" spans="1:29" ht="60" x14ac:dyDescent="0.25">
      <c r="A62" s="51" t="s">
        <v>107</v>
      </c>
      <c r="B62" s="34" t="s">
        <v>189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35" t="s">
        <v>222</v>
      </c>
      <c r="AA62" s="36">
        <v>46015</v>
      </c>
      <c r="AB62" s="30" t="s">
        <v>110</v>
      </c>
      <c r="AC62" s="61"/>
    </row>
    <row r="63" spans="1:29" ht="15" x14ac:dyDescent="0.25">
      <c r="A63" s="51"/>
      <c r="B63" s="34" t="s">
        <v>124</v>
      </c>
      <c r="C63" s="39"/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/>
      <c r="U63" s="39"/>
      <c r="V63" s="39"/>
      <c r="W63" s="39"/>
      <c r="X63" s="39"/>
      <c r="Y63" s="39"/>
      <c r="Z63" s="35"/>
      <c r="AA63" s="36"/>
      <c r="AB63" s="30"/>
      <c r="AC63" s="61"/>
    </row>
    <row r="64" spans="1:29" ht="30" x14ac:dyDescent="0.25">
      <c r="A64" s="52" t="s">
        <v>93</v>
      </c>
      <c r="B64" s="34" t="s">
        <v>160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35"/>
      <c r="AA64" s="36"/>
      <c r="AB64" s="30"/>
      <c r="AC64" s="61"/>
    </row>
    <row r="65" spans="1:29" ht="105" x14ac:dyDescent="0.25">
      <c r="A65" s="53" t="s">
        <v>94</v>
      </c>
      <c r="B65" s="34" t="s">
        <v>144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35" t="s">
        <v>222</v>
      </c>
      <c r="AA65" s="36">
        <v>46015</v>
      </c>
      <c r="AB65" s="30" t="s">
        <v>212</v>
      </c>
      <c r="AC65" s="61"/>
    </row>
    <row r="66" spans="1:29" ht="105" x14ac:dyDescent="0.25">
      <c r="A66" s="53" t="s">
        <v>95</v>
      </c>
      <c r="B66" s="34" t="s">
        <v>145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35" t="s">
        <v>11</v>
      </c>
      <c r="AA66" s="36">
        <v>46015</v>
      </c>
      <c r="AB66" s="30" t="s">
        <v>212</v>
      </c>
      <c r="AC66" s="61"/>
    </row>
    <row r="67" spans="1:29" ht="105" x14ac:dyDescent="0.25">
      <c r="A67" s="53" t="s">
        <v>96</v>
      </c>
      <c r="B67" s="34" t="s">
        <v>146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35" t="s">
        <v>222</v>
      </c>
      <c r="AA67" s="36">
        <v>46015</v>
      </c>
      <c r="AB67" s="30" t="s">
        <v>212</v>
      </c>
      <c r="AC67" s="61"/>
    </row>
    <row r="68" spans="1:29" ht="105" x14ac:dyDescent="0.25">
      <c r="A68" s="53" t="s">
        <v>97</v>
      </c>
      <c r="B68" s="34" t="s">
        <v>147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35" t="s">
        <v>222</v>
      </c>
      <c r="AA68" s="36">
        <v>46015</v>
      </c>
      <c r="AB68" s="30" t="s">
        <v>212</v>
      </c>
      <c r="AC68" s="61"/>
    </row>
    <row r="69" spans="1:29" ht="105" x14ac:dyDescent="0.25">
      <c r="A69" s="53" t="s">
        <v>98</v>
      </c>
      <c r="B69" s="34" t="s">
        <v>148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35" t="s">
        <v>11</v>
      </c>
      <c r="AA69" s="36">
        <v>46015</v>
      </c>
      <c r="AB69" s="30" t="s">
        <v>212</v>
      </c>
      <c r="AC69" s="61"/>
    </row>
    <row r="70" spans="1:29" ht="60" x14ac:dyDescent="0.25">
      <c r="A70" s="40" t="s">
        <v>99</v>
      </c>
      <c r="B70" s="34" t="s">
        <v>190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35" t="s">
        <v>222</v>
      </c>
      <c r="AA70" s="36">
        <v>46015</v>
      </c>
      <c r="AB70" s="30" t="s">
        <v>111</v>
      </c>
      <c r="AC70" s="61"/>
    </row>
    <row r="71" spans="1:29" ht="60" x14ac:dyDescent="0.25">
      <c r="A71" s="40" t="s">
        <v>100</v>
      </c>
      <c r="B71" s="34" t="s">
        <v>191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35" t="s">
        <v>222</v>
      </c>
      <c r="AA71" s="36">
        <v>46015</v>
      </c>
      <c r="AB71" s="30" t="s">
        <v>111</v>
      </c>
      <c r="AC71" s="61"/>
    </row>
    <row r="72" spans="1:29" ht="60" x14ac:dyDescent="0.25">
      <c r="A72" s="40" t="s">
        <v>101</v>
      </c>
      <c r="B72" s="34" t="s">
        <v>192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0</v>
      </c>
      <c r="Z72" s="35" t="s">
        <v>11</v>
      </c>
      <c r="AA72" s="36">
        <v>46015</v>
      </c>
      <c r="AB72" s="30" t="s">
        <v>111</v>
      </c>
      <c r="AC72" s="61"/>
    </row>
    <row r="73" spans="1:29" ht="60" x14ac:dyDescent="0.25">
      <c r="A73" s="40" t="s">
        <v>125</v>
      </c>
      <c r="B73" s="34" t="s">
        <v>193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35" t="s">
        <v>222</v>
      </c>
      <c r="AA73" s="36">
        <v>46015</v>
      </c>
      <c r="AB73" s="30" t="s">
        <v>111</v>
      </c>
      <c r="AC73" s="61"/>
    </row>
    <row r="74" spans="1:29" ht="60" x14ac:dyDescent="0.25">
      <c r="A74" s="40" t="s">
        <v>149</v>
      </c>
      <c r="B74" s="34" t="s">
        <v>194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29">
        <v>0</v>
      </c>
      <c r="Y74" s="29">
        <v>0</v>
      </c>
      <c r="Z74" s="35" t="s">
        <v>222</v>
      </c>
      <c r="AA74" s="36">
        <v>46015</v>
      </c>
      <c r="AB74" s="30" t="s">
        <v>111</v>
      </c>
      <c r="AC74" s="61"/>
    </row>
    <row r="75" spans="1:29" ht="60" x14ac:dyDescent="0.25">
      <c r="A75" s="40" t="s">
        <v>150</v>
      </c>
      <c r="B75" s="34" t="s">
        <v>195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35" t="s">
        <v>11</v>
      </c>
      <c r="AA75" s="36">
        <v>46015</v>
      </c>
      <c r="AB75" s="30" t="s">
        <v>111</v>
      </c>
      <c r="AC75" s="61"/>
    </row>
    <row r="76" spans="1:29" ht="60" x14ac:dyDescent="0.25">
      <c r="A76" s="40" t="s">
        <v>151</v>
      </c>
      <c r="B76" s="34" t="s">
        <v>196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29">
        <v>0</v>
      </c>
      <c r="W76" s="29">
        <v>0</v>
      </c>
      <c r="X76" s="29">
        <v>0</v>
      </c>
      <c r="Y76" s="29">
        <v>0</v>
      </c>
      <c r="Z76" s="35" t="s">
        <v>222</v>
      </c>
      <c r="AA76" s="36">
        <v>46015</v>
      </c>
      <c r="AB76" s="30" t="s">
        <v>111</v>
      </c>
      <c r="AC76" s="61"/>
    </row>
    <row r="77" spans="1:29" ht="60" x14ac:dyDescent="0.25">
      <c r="A77" s="40" t="s">
        <v>152</v>
      </c>
      <c r="B77" s="34" t="s">
        <v>197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35" t="s">
        <v>222</v>
      </c>
      <c r="AA77" s="36">
        <v>46015</v>
      </c>
      <c r="AB77" s="30" t="s">
        <v>111</v>
      </c>
      <c r="AC77" s="61"/>
    </row>
    <row r="78" spans="1:29" ht="60" x14ac:dyDescent="0.25">
      <c r="A78" s="40" t="s">
        <v>153</v>
      </c>
      <c r="B78" s="34" t="s">
        <v>198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35" t="s">
        <v>222</v>
      </c>
      <c r="AA78" s="36">
        <v>46015</v>
      </c>
      <c r="AB78" s="30" t="s">
        <v>111</v>
      </c>
      <c r="AC78" s="61"/>
    </row>
    <row r="79" spans="1:29" ht="60" x14ac:dyDescent="0.25">
      <c r="A79" s="40" t="s">
        <v>154</v>
      </c>
      <c r="B79" s="34" t="s">
        <v>199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29">
        <v>0</v>
      </c>
      <c r="Y79" s="29">
        <v>0</v>
      </c>
      <c r="Z79" s="35" t="s">
        <v>222</v>
      </c>
      <c r="AA79" s="36">
        <v>46015</v>
      </c>
      <c r="AB79" s="30" t="s">
        <v>111</v>
      </c>
      <c r="AC79" s="61"/>
    </row>
    <row r="80" spans="1:29" ht="60" x14ac:dyDescent="0.25">
      <c r="A80" s="40" t="s">
        <v>155</v>
      </c>
      <c r="B80" s="34" t="s">
        <v>200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29">
        <v>0</v>
      </c>
      <c r="Y80" s="29">
        <v>0</v>
      </c>
      <c r="Z80" s="35" t="s">
        <v>222</v>
      </c>
      <c r="AA80" s="36">
        <v>46015</v>
      </c>
      <c r="AB80" s="30" t="s">
        <v>111</v>
      </c>
      <c r="AC80" s="61"/>
    </row>
    <row r="81" spans="1:29" ht="15" x14ac:dyDescent="0.25">
      <c r="A81" s="50"/>
      <c r="B81" s="34" t="s">
        <v>126</v>
      </c>
      <c r="C81" s="39"/>
      <c r="D81" s="39">
        <f t="shared" ref="D81:I81" si="1">SUM(D65:D80)</f>
        <v>0</v>
      </c>
      <c r="E81" s="39">
        <f t="shared" si="1"/>
        <v>0</v>
      </c>
      <c r="F81" s="39">
        <f t="shared" si="1"/>
        <v>0</v>
      </c>
      <c r="G81" s="39">
        <f t="shared" si="1"/>
        <v>0</v>
      </c>
      <c r="H81" s="39">
        <f t="shared" si="1"/>
        <v>0</v>
      </c>
      <c r="I81" s="39">
        <f t="shared" si="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/>
      <c r="U81" s="39"/>
      <c r="V81" s="39"/>
      <c r="W81" s="39"/>
      <c r="X81" s="39"/>
      <c r="Y81" s="39"/>
      <c r="Z81" s="55"/>
      <c r="AA81" s="36"/>
      <c r="AB81" s="30"/>
      <c r="AC81" s="61"/>
    </row>
    <row r="82" spans="1:29" ht="30" x14ac:dyDescent="0.25">
      <c r="A82" s="50" t="s">
        <v>102</v>
      </c>
      <c r="B82" s="34" t="s">
        <v>201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55"/>
      <c r="AA82" s="36"/>
      <c r="AB82" s="30"/>
      <c r="AC82" s="61"/>
    </row>
    <row r="83" spans="1:29" ht="90" x14ac:dyDescent="0.25">
      <c r="A83" s="40" t="s">
        <v>128</v>
      </c>
      <c r="B83" s="34" t="s">
        <v>202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35" t="s">
        <v>222</v>
      </c>
      <c r="AA83" s="36">
        <v>46015</v>
      </c>
      <c r="AB83" s="30" t="s">
        <v>112</v>
      </c>
      <c r="AC83" s="61"/>
    </row>
    <row r="84" spans="1:29" ht="15" x14ac:dyDescent="0.25">
      <c r="A84" s="40"/>
      <c r="B84" s="34" t="s">
        <v>127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/>
      <c r="U84" s="39"/>
      <c r="V84" s="39"/>
      <c r="W84" s="39"/>
      <c r="X84" s="39"/>
      <c r="Y84" s="39"/>
      <c r="Z84" s="35"/>
      <c r="AA84" s="36"/>
      <c r="AB84" s="30"/>
      <c r="AC84" s="61"/>
    </row>
    <row r="85" spans="1:29" ht="15" x14ac:dyDescent="0.25">
      <c r="A85" s="40" t="s">
        <v>117</v>
      </c>
      <c r="B85" s="57" t="s">
        <v>129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35"/>
      <c r="AA85" s="36"/>
      <c r="AB85" s="30"/>
      <c r="AC85" s="61"/>
    </row>
    <row r="86" spans="1:29" ht="45" x14ac:dyDescent="0.25">
      <c r="A86" s="40" t="s">
        <v>113</v>
      </c>
      <c r="B86" s="34" t="s">
        <v>13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35" t="s">
        <v>222</v>
      </c>
      <c r="AA86" s="36">
        <v>46015</v>
      </c>
      <c r="AB86" s="30" t="s">
        <v>23</v>
      </c>
      <c r="AC86" s="61"/>
    </row>
    <row r="87" spans="1:29" ht="45" x14ac:dyDescent="0.25">
      <c r="A87" s="51" t="s">
        <v>114</v>
      </c>
      <c r="B87" s="34" t="s">
        <v>12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35" t="s">
        <v>222</v>
      </c>
      <c r="AA87" s="36">
        <v>46015</v>
      </c>
      <c r="AB87" s="30" t="s">
        <v>23</v>
      </c>
      <c r="AC87" s="61"/>
    </row>
    <row r="88" spans="1:29" ht="15" x14ac:dyDescent="0.25">
      <c r="A88" s="52"/>
      <c r="B88" s="34" t="s">
        <v>130</v>
      </c>
      <c r="C88" s="39"/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/>
      <c r="U88" s="39"/>
      <c r="V88" s="39"/>
      <c r="W88" s="39"/>
      <c r="X88" s="39"/>
      <c r="Y88" s="39"/>
      <c r="Z88" s="55"/>
      <c r="AA88" s="36"/>
      <c r="AB88" s="37"/>
      <c r="AC88" s="61"/>
    </row>
    <row r="89" spans="1:29" ht="15" x14ac:dyDescent="0.25">
      <c r="A89" s="52" t="s">
        <v>108</v>
      </c>
      <c r="B89" s="34" t="s">
        <v>132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55"/>
      <c r="AA89" s="36"/>
      <c r="AB89" s="37"/>
      <c r="AC89" s="61"/>
    </row>
    <row r="90" spans="1:29" ht="45" x14ac:dyDescent="0.25">
      <c r="A90" s="40" t="s">
        <v>133</v>
      </c>
      <c r="B90" s="34" t="s">
        <v>131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29">
        <v>0</v>
      </c>
      <c r="Y90" s="29">
        <v>0</v>
      </c>
      <c r="Z90" s="35" t="s">
        <v>222</v>
      </c>
      <c r="AA90" s="36">
        <v>46015</v>
      </c>
      <c r="AB90" s="40" t="s">
        <v>25</v>
      </c>
      <c r="AC90" s="61"/>
    </row>
    <row r="91" spans="1:29" ht="45" x14ac:dyDescent="0.25">
      <c r="A91" s="56" t="s">
        <v>134</v>
      </c>
      <c r="B91" s="34" t="s">
        <v>135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29">
        <v>0</v>
      </c>
      <c r="W91" s="29">
        <v>0</v>
      </c>
      <c r="X91" s="29">
        <v>0</v>
      </c>
      <c r="Y91" s="29">
        <v>0</v>
      </c>
      <c r="Z91" s="35" t="s">
        <v>222</v>
      </c>
      <c r="AA91" s="36">
        <v>46015</v>
      </c>
      <c r="AB91" s="40" t="s">
        <v>25</v>
      </c>
      <c r="AC91" s="61"/>
    </row>
    <row r="92" spans="1:29" ht="15" x14ac:dyDescent="0.25">
      <c r="A92" s="56"/>
      <c r="B92" s="57" t="s">
        <v>136</v>
      </c>
      <c r="C92" s="39"/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/>
      <c r="U92" s="39"/>
      <c r="V92" s="39"/>
      <c r="W92" s="39"/>
      <c r="X92" s="39"/>
      <c r="Y92" s="39"/>
      <c r="Z92" s="35"/>
      <c r="AA92" s="36"/>
      <c r="AB92" s="40"/>
      <c r="AC92" s="61"/>
    </row>
    <row r="93" spans="1:29" ht="30" x14ac:dyDescent="0.25">
      <c r="A93" s="58" t="s">
        <v>115</v>
      </c>
      <c r="B93" s="34" t="s">
        <v>203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5"/>
      <c r="AA93" s="36">
        <v>46015</v>
      </c>
      <c r="AB93" s="40"/>
      <c r="AC93" s="61"/>
    </row>
    <row r="94" spans="1:29" ht="60" x14ac:dyDescent="0.25">
      <c r="A94" s="56" t="s">
        <v>137</v>
      </c>
      <c r="B94" s="34" t="s">
        <v>204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29">
        <v>0</v>
      </c>
      <c r="W94" s="29">
        <v>0</v>
      </c>
      <c r="X94" s="29">
        <v>0</v>
      </c>
      <c r="Y94" s="29">
        <v>0</v>
      </c>
      <c r="Z94" s="59" t="s">
        <v>222</v>
      </c>
      <c r="AA94" s="36">
        <v>46015</v>
      </c>
      <c r="AB94" s="56" t="s">
        <v>20</v>
      </c>
      <c r="AC94" s="61"/>
    </row>
    <row r="95" spans="1:29" ht="15" x14ac:dyDescent="0.25">
      <c r="A95" s="56"/>
      <c r="B95" s="34" t="s">
        <v>138</v>
      </c>
      <c r="C95" s="39"/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/>
      <c r="U95" s="39"/>
      <c r="V95" s="39"/>
      <c r="W95" s="39"/>
      <c r="X95" s="39"/>
      <c r="Y95" s="39"/>
      <c r="Z95" s="59"/>
      <c r="AA95" s="36"/>
      <c r="AB95" s="56"/>
      <c r="AC95" s="61"/>
    </row>
    <row r="96" spans="1:29" ht="15" x14ac:dyDescent="0.25">
      <c r="A96" s="60"/>
      <c r="B96" s="71" t="s">
        <v>139</v>
      </c>
      <c r="C96" s="70">
        <v>7731883</v>
      </c>
      <c r="D96" s="49">
        <v>3850000</v>
      </c>
      <c r="E96" s="49">
        <v>3850000</v>
      </c>
      <c r="F96" s="49">
        <v>40226874</v>
      </c>
      <c r="G96" s="49">
        <v>44076874</v>
      </c>
      <c r="H96" s="49">
        <v>996154.4</v>
      </c>
      <c r="I96" s="49">
        <v>45073028.399999999</v>
      </c>
      <c r="J96" s="49">
        <v>2000000</v>
      </c>
      <c r="K96" s="49">
        <v>47073028.399999999</v>
      </c>
      <c r="L96" s="49">
        <v>8000000</v>
      </c>
      <c r="M96" s="49">
        <v>55073028.399999999</v>
      </c>
      <c r="N96" s="49">
        <v>18000000</v>
      </c>
      <c r="O96" s="49">
        <v>73073028.400000006</v>
      </c>
      <c r="P96" s="49">
        <v>2694000</v>
      </c>
      <c r="Q96" s="73">
        <f>SUM(O96:P96)</f>
        <v>75767028.400000006</v>
      </c>
      <c r="R96" s="49">
        <v>11445152.07</v>
      </c>
      <c r="S96" s="73">
        <v>87212180.469999999</v>
      </c>
      <c r="T96" s="73"/>
      <c r="U96" s="73">
        <v>7731883</v>
      </c>
      <c r="V96" s="73">
        <v>1000000</v>
      </c>
      <c r="W96" s="73">
        <v>8731883</v>
      </c>
      <c r="X96" s="73">
        <v>1029683</v>
      </c>
      <c r="Y96" s="73">
        <v>9761566</v>
      </c>
      <c r="Z96" s="60"/>
      <c r="AA96" s="36"/>
      <c r="AB96" s="60"/>
      <c r="AC96" s="61"/>
    </row>
    <row r="97" spans="1:29" ht="15" x14ac:dyDescent="0.25">
      <c r="A97" s="84"/>
      <c r="B97" s="85"/>
      <c r="C97" s="86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8"/>
      <c r="R97" s="87"/>
      <c r="S97" s="88"/>
      <c r="T97" s="88"/>
      <c r="U97" s="88"/>
      <c r="V97" s="88"/>
      <c r="W97" s="88"/>
      <c r="X97" s="88"/>
      <c r="Y97" s="88"/>
      <c r="Z97" s="84"/>
      <c r="AA97" s="89"/>
      <c r="AB97" s="84"/>
      <c r="AC97" s="61"/>
    </row>
    <row r="98" spans="1:29" ht="15.75" x14ac:dyDescent="0.25">
      <c r="A98" s="75"/>
      <c r="B98" s="76" t="s">
        <v>236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7" t="s">
        <v>242</v>
      </c>
    </row>
    <row r="99" spans="1:29" x14ac:dyDescent="0.2">
      <c r="AB99" t="s">
        <v>238</v>
      </c>
    </row>
  </sheetData>
  <mergeCells count="23">
    <mergeCell ref="O7:O9"/>
    <mergeCell ref="A4:Z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AB7:AB9"/>
    <mergeCell ref="P7:P9"/>
    <mergeCell ref="Q7:Q9"/>
    <mergeCell ref="R7:R9"/>
    <mergeCell ref="S7:S9"/>
    <mergeCell ref="Z7:Z9"/>
    <mergeCell ref="AA7:AA9"/>
  </mergeCells>
  <pageMargins left="0.7" right="0.7" top="0.75" bottom="0.75" header="0.3" footer="0.3"/>
  <pageSetup paperSize="9" scale="57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sqref="A1:XFD1048576"/>
    </sheetView>
  </sheetViews>
  <sheetFormatPr defaultRowHeight="12.75" x14ac:dyDescent="0.2"/>
  <sheetData/>
  <pageMargins left="0.7" right="0.7" top="0.75" bottom="0.75" header="0.3" footer="0.3"/>
  <pageSetup paperSize="9" fitToWidth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51" zoomScaleNormal="100" workbookViewId="0">
      <selection activeCell="B55" sqref="A48:F66"/>
    </sheetView>
  </sheetViews>
  <sheetFormatPr defaultRowHeight="12.75" x14ac:dyDescent="0.2"/>
  <cols>
    <col min="1" max="1" width="4" customWidth="1"/>
    <col min="2" max="2" width="53.42578125" customWidth="1"/>
    <col min="3" max="3" width="15.7109375" customWidth="1"/>
    <col min="4" max="4" width="23.28515625" customWidth="1"/>
    <col min="5" max="5" width="16.5703125" customWidth="1"/>
    <col min="6" max="6" width="27.42578125" customWidth="1"/>
  </cols>
  <sheetData>
    <row r="1" spans="1:7" x14ac:dyDescent="0.2">
      <c r="A1" s="3"/>
      <c r="B1" s="4"/>
      <c r="C1" s="5"/>
      <c r="D1" s="4"/>
      <c r="E1" s="4"/>
      <c r="F1" s="125" t="s">
        <v>8</v>
      </c>
      <c r="G1" s="125"/>
    </row>
    <row r="2" spans="1:7" ht="33" customHeight="1" x14ac:dyDescent="0.2">
      <c r="A2" s="3"/>
      <c r="B2" s="126" t="s">
        <v>74</v>
      </c>
      <c r="C2" s="126"/>
      <c r="D2" s="126"/>
      <c r="E2" s="126"/>
      <c r="F2" s="4"/>
      <c r="G2" s="4"/>
    </row>
    <row r="3" spans="1:7" x14ac:dyDescent="0.2">
      <c r="A3" s="3"/>
      <c r="B3" s="4"/>
      <c r="C3" s="5"/>
      <c r="D3" s="5"/>
      <c r="E3" s="4"/>
      <c r="F3" s="6"/>
      <c r="G3" s="4"/>
    </row>
    <row r="4" spans="1:7" x14ac:dyDescent="0.2">
      <c r="A4" s="127" t="s">
        <v>0</v>
      </c>
      <c r="B4" s="129" t="s">
        <v>1</v>
      </c>
      <c r="C4" s="131" t="s">
        <v>2</v>
      </c>
      <c r="D4" s="127" t="s">
        <v>3</v>
      </c>
      <c r="E4" s="127" t="s">
        <v>4</v>
      </c>
      <c r="F4" s="127" t="s">
        <v>5</v>
      </c>
      <c r="G4" s="4"/>
    </row>
    <row r="5" spans="1:7" x14ac:dyDescent="0.2">
      <c r="A5" s="128"/>
      <c r="B5" s="130"/>
      <c r="C5" s="128"/>
      <c r="D5" s="128"/>
      <c r="E5" s="128"/>
      <c r="F5" s="128"/>
      <c r="G5" s="4"/>
    </row>
    <row r="6" spans="1:7" x14ac:dyDescent="0.2">
      <c r="A6" s="128"/>
      <c r="B6" s="130"/>
      <c r="C6" s="128"/>
      <c r="D6" s="128"/>
      <c r="E6" s="128"/>
      <c r="F6" s="128"/>
      <c r="G6" s="4"/>
    </row>
    <row r="7" spans="1:7" x14ac:dyDescent="0.2">
      <c r="A7" s="18">
        <v>1</v>
      </c>
      <c r="B7" s="24">
        <v>2</v>
      </c>
      <c r="C7" s="7">
        <v>3</v>
      </c>
      <c r="D7" s="7">
        <v>4</v>
      </c>
      <c r="E7" s="18">
        <v>5</v>
      </c>
      <c r="F7" s="18">
        <v>6</v>
      </c>
      <c r="G7" s="4"/>
    </row>
    <row r="8" spans="1:7" ht="50.25" customHeight="1" x14ac:dyDescent="0.2">
      <c r="A8" s="8">
        <v>1</v>
      </c>
      <c r="B8" s="21" t="s">
        <v>14</v>
      </c>
      <c r="C8" s="9" t="s">
        <v>10</v>
      </c>
      <c r="D8" s="19" t="s">
        <v>11</v>
      </c>
      <c r="E8" s="10" t="s">
        <v>19</v>
      </c>
      <c r="F8" s="18" t="s">
        <v>18</v>
      </c>
      <c r="G8" s="4"/>
    </row>
    <row r="9" spans="1:7" ht="34.5" customHeight="1" x14ac:dyDescent="0.2">
      <c r="A9" s="8">
        <v>2</v>
      </c>
      <c r="B9" s="21" t="s">
        <v>15</v>
      </c>
      <c r="C9" s="9" t="s">
        <v>10</v>
      </c>
      <c r="D9" s="19" t="s">
        <v>11</v>
      </c>
      <c r="E9" s="10" t="s">
        <v>19</v>
      </c>
      <c r="F9" s="11" t="s">
        <v>20</v>
      </c>
      <c r="G9" s="4"/>
    </row>
    <row r="10" spans="1:7" ht="51" x14ac:dyDescent="0.2">
      <c r="A10" s="12" t="s">
        <v>6</v>
      </c>
      <c r="B10" s="21" t="s">
        <v>26</v>
      </c>
      <c r="C10" s="9" t="s">
        <v>10</v>
      </c>
      <c r="D10" s="19" t="s">
        <v>11</v>
      </c>
      <c r="E10" s="10" t="s">
        <v>19</v>
      </c>
      <c r="F10" s="11" t="s">
        <v>20</v>
      </c>
      <c r="G10" s="4"/>
    </row>
    <row r="11" spans="1:7" ht="69" customHeight="1" x14ac:dyDescent="0.2">
      <c r="A11" s="12" t="s">
        <v>16</v>
      </c>
      <c r="B11" s="20" t="s">
        <v>24</v>
      </c>
      <c r="C11" s="9" t="s">
        <v>10</v>
      </c>
      <c r="D11" s="19" t="s">
        <v>11</v>
      </c>
      <c r="E11" s="10" t="s">
        <v>19</v>
      </c>
      <c r="F11" s="18" t="s">
        <v>73</v>
      </c>
      <c r="G11" s="4"/>
    </row>
    <row r="12" spans="1:7" ht="48" x14ac:dyDescent="0.2">
      <c r="A12" s="12" t="s">
        <v>17</v>
      </c>
      <c r="B12" s="25" t="s">
        <v>39</v>
      </c>
      <c r="C12" s="9" t="s">
        <v>10</v>
      </c>
      <c r="D12" s="19" t="s">
        <v>11</v>
      </c>
      <c r="E12" s="10" t="s">
        <v>19</v>
      </c>
      <c r="F12" s="18" t="s">
        <v>21</v>
      </c>
      <c r="G12" s="4"/>
    </row>
    <row r="13" spans="1:7" ht="48" x14ac:dyDescent="0.2">
      <c r="A13" s="12" t="s">
        <v>40</v>
      </c>
      <c r="B13" s="21" t="s">
        <v>28</v>
      </c>
      <c r="C13" s="9" t="s">
        <v>10</v>
      </c>
      <c r="D13" s="19" t="s">
        <v>11</v>
      </c>
      <c r="E13" s="10" t="s">
        <v>19</v>
      </c>
      <c r="F13" s="18" t="s">
        <v>21</v>
      </c>
      <c r="G13" s="4"/>
    </row>
    <row r="14" spans="1:7" ht="48" x14ac:dyDescent="0.2">
      <c r="A14" s="12" t="s">
        <v>41</v>
      </c>
      <c r="B14" s="22" t="s">
        <v>27</v>
      </c>
      <c r="C14" s="9" t="s">
        <v>10</v>
      </c>
      <c r="D14" s="19" t="s">
        <v>11</v>
      </c>
      <c r="E14" s="10" t="s">
        <v>19</v>
      </c>
      <c r="F14" s="18" t="s">
        <v>21</v>
      </c>
      <c r="G14" s="4"/>
    </row>
    <row r="15" spans="1:7" ht="48" x14ac:dyDescent="0.2">
      <c r="A15" s="11" t="s">
        <v>42</v>
      </c>
      <c r="B15" s="21" t="s">
        <v>29</v>
      </c>
      <c r="C15" s="9" t="s">
        <v>10</v>
      </c>
      <c r="D15" s="19" t="s">
        <v>11</v>
      </c>
      <c r="E15" s="10" t="s">
        <v>19</v>
      </c>
      <c r="F15" s="18" t="s">
        <v>21</v>
      </c>
      <c r="G15" s="4"/>
    </row>
    <row r="16" spans="1:7" ht="48" x14ac:dyDescent="0.2">
      <c r="A16" s="11" t="s">
        <v>43</v>
      </c>
      <c r="B16" s="21" t="s">
        <v>30</v>
      </c>
      <c r="C16" s="9" t="s">
        <v>10</v>
      </c>
      <c r="D16" s="19" t="s">
        <v>11</v>
      </c>
      <c r="E16" s="10" t="s">
        <v>19</v>
      </c>
      <c r="F16" s="18" t="s">
        <v>21</v>
      </c>
      <c r="G16" s="4"/>
    </row>
    <row r="17" spans="1:7" ht="51" x14ac:dyDescent="0.2">
      <c r="A17" s="11" t="s">
        <v>44</v>
      </c>
      <c r="B17" s="21" t="s">
        <v>31</v>
      </c>
      <c r="C17" s="9" t="s">
        <v>10</v>
      </c>
      <c r="D17" s="19" t="s">
        <v>11</v>
      </c>
      <c r="E17" s="10" t="s">
        <v>19</v>
      </c>
      <c r="F17" s="18" t="s">
        <v>21</v>
      </c>
      <c r="G17" s="4"/>
    </row>
    <row r="18" spans="1:7" ht="48" x14ac:dyDescent="0.2">
      <c r="A18" s="11" t="s">
        <v>45</v>
      </c>
      <c r="B18" s="21" t="s">
        <v>32</v>
      </c>
      <c r="C18" s="9" t="s">
        <v>10</v>
      </c>
      <c r="D18" s="19" t="s">
        <v>11</v>
      </c>
      <c r="E18" s="10" t="s">
        <v>19</v>
      </c>
      <c r="F18" s="18" t="s">
        <v>21</v>
      </c>
      <c r="G18" s="4"/>
    </row>
    <row r="19" spans="1:7" ht="48" x14ac:dyDescent="0.2">
      <c r="A19" s="11" t="s">
        <v>46</v>
      </c>
      <c r="B19" s="21" t="s">
        <v>34</v>
      </c>
      <c r="C19" s="9" t="s">
        <v>10</v>
      </c>
      <c r="D19" s="19" t="s">
        <v>11</v>
      </c>
      <c r="E19" s="10" t="s">
        <v>19</v>
      </c>
      <c r="F19" s="18" t="s">
        <v>21</v>
      </c>
      <c r="G19" s="4"/>
    </row>
    <row r="20" spans="1:7" ht="48" x14ac:dyDescent="0.2">
      <c r="A20" s="11" t="s">
        <v>47</v>
      </c>
      <c r="B20" s="21" t="s">
        <v>33</v>
      </c>
      <c r="C20" s="9" t="s">
        <v>10</v>
      </c>
      <c r="D20" s="19" t="s">
        <v>11</v>
      </c>
      <c r="E20" s="10" t="s">
        <v>19</v>
      </c>
      <c r="F20" s="18" t="s">
        <v>21</v>
      </c>
      <c r="G20" s="4"/>
    </row>
    <row r="21" spans="1:7" ht="48" x14ac:dyDescent="0.2">
      <c r="A21" s="11" t="s">
        <v>48</v>
      </c>
      <c r="B21" s="21" t="s">
        <v>35</v>
      </c>
      <c r="C21" s="9" t="s">
        <v>10</v>
      </c>
      <c r="D21" s="19" t="s">
        <v>11</v>
      </c>
      <c r="E21" s="10" t="s">
        <v>19</v>
      </c>
      <c r="F21" s="18" t="s">
        <v>21</v>
      </c>
      <c r="G21" s="4"/>
    </row>
    <row r="22" spans="1:7" ht="51" x14ac:dyDescent="0.2">
      <c r="A22" s="11" t="s">
        <v>49</v>
      </c>
      <c r="B22" s="21" t="s">
        <v>36</v>
      </c>
      <c r="C22" s="9" t="s">
        <v>10</v>
      </c>
      <c r="D22" s="19" t="s">
        <v>11</v>
      </c>
      <c r="E22" s="10" t="s">
        <v>19</v>
      </c>
      <c r="F22" s="18" t="s">
        <v>21</v>
      </c>
      <c r="G22" s="4"/>
    </row>
    <row r="23" spans="1:7" ht="48" x14ac:dyDescent="0.2">
      <c r="A23" s="11" t="s">
        <v>50</v>
      </c>
      <c r="B23" s="21" t="s">
        <v>37</v>
      </c>
      <c r="C23" s="9" t="s">
        <v>10</v>
      </c>
      <c r="D23" s="19" t="s">
        <v>11</v>
      </c>
      <c r="E23" s="10" t="s">
        <v>19</v>
      </c>
      <c r="F23" s="18" t="s">
        <v>21</v>
      </c>
      <c r="G23" s="4"/>
    </row>
    <row r="24" spans="1:7" ht="51" x14ac:dyDescent="0.2">
      <c r="A24" s="11" t="s">
        <v>51</v>
      </c>
      <c r="B24" s="21" t="s">
        <v>38</v>
      </c>
      <c r="C24" s="9" t="s">
        <v>10</v>
      </c>
      <c r="D24" s="19" t="s">
        <v>11</v>
      </c>
      <c r="E24" s="10" t="s">
        <v>19</v>
      </c>
      <c r="F24" s="18" t="s">
        <v>21</v>
      </c>
      <c r="G24" s="4"/>
    </row>
    <row r="25" spans="1:7" ht="48" x14ac:dyDescent="0.2">
      <c r="A25" s="11" t="s">
        <v>52</v>
      </c>
      <c r="B25" s="21" t="s">
        <v>72</v>
      </c>
      <c r="C25" s="9" t="s">
        <v>10</v>
      </c>
      <c r="D25" s="19" t="s">
        <v>11</v>
      </c>
      <c r="E25" s="10" t="s">
        <v>19</v>
      </c>
      <c r="F25" s="18" t="s">
        <v>21</v>
      </c>
      <c r="G25" s="4"/>
    </row>
    <row r="26" spans="1:7" ht="51" x14ac:dyDescent="0.2">
      <c r="A26" s="11" t="s">
        <v>75</v>
      </c>
      <c r="B26" s="21" t="s">
        <v>54</v>
      </c>
      <c r="C26" s="9" t="s">
        <v>10</v>
      </c>
      <c r="D26" s="19" t="s">
        <v>11</v>
      </c>
      <c r="E26" s="10" t="s">
        <v>19</v>
      </c>
      <c r="F26" s="18" t="s">
        <v>21</v>
      </c>
      <c r="G26" s="4"/>
    </row>
    <row r="27" spans="1:7" ht="51" x14ac:dyDescent="0.2">
      <c r="A27" s="11" t="s">
        <v>76</v>
      </c>
      <c r="B27" s="21" t="s">
        <v>55</v>
      </c>
      <c r="C27" s="9" t="s">
        <v>10</v>
      </c>
      <c r="D27" s="19" t="s">
        <v>11</v>
      </c>
      <c r="E27" s="10" t="s">
        <v>19</v>
      </c>
      <c r="F27" s="18" t="s">
        <v>21</v>
      </c>
      <c r="G27" s="4"/>
    </row>
    <row r="28" spans="1:7" ht="51" x14ac:dyDescent="0.2">
      <c r="A28" s="11" t="s">
        <v>77</v>
      </c>
      <c r="B28" s="21" t="s">
        <v>56</v>
      </c>
      <c r="C28" s="9" t="s">
        <v>10</v>
      </c>
      <c r="D28" s="19" t="s">
        <v>11</v>
      </c>
      <c r="E28" s="10" t="s">
        <v>19</v>
      </c>
      <c r="F28" s="18" t="s">
        <v>21</v>
      </c>
      <c r="G28" s="4"/>
    </row>
    <row r="29" spans="1:7" ht="51" x14ac:dyDescent="0.2">
      <c r="A29" s="26" t="s">
        <v>78</v>
      </c>
      <c r="B29" s="21" t="s">
        <v>53</v>
      </c>
      <c r="C29" s="9" t="s">
        <v>10</v>
      </c>
      <c r="D29" s="19" t="s">
        <v>11</v>
      </c>
      <c r="E29" s="10" t="s">
        <v>19</v>
      </c>
      <c r="F29" s="18" t="s">
        <v>21</v>
      </c>
      <c r="G29" s="4"/>
    </row>
    <row r="30" spans="1:7" ht="51" x14ac:dyDescent="0.2">
      <c r="A30" s="11" t="s">
        <v>79</v>
      </c>
      <c r="B30" s="21" t="s">
        <v>57</v>
      </c>
      <c r="C30" s="9" t="s">
        <v>10</v>
      </c>
      <c r="D30" s="19" t="s">
        <v>11</v>
      </c>
      <c r="E30" s="10" t="s">
        <v>19</v>
      </c>
      <c r="F30" s="18" t="s">
        <v>21</v>
      </c>
      <c r="G30" s="4"/>
    </row>
    <row r="31" spans="1:7" ht="51" x14ac:dyDescent="0.2">
      <c r="A31" s="23" t="s">
        <v>80</v>
      </c>
      <c r="B31" s="21" t="s">
        <v>58</v>
      </c>
      <c r="C31" s="9" t="s">
        <v>10</v>
      </c>
      <c r="D31" s="19" t="s">
        <v>11</v>
      </c>
      <c r="E31" s="10" t="s">
        <v>19</v>
      </c>
      <c r="F31" s="18" t="s">
        <v>21</v>
      </c>
      <c r="G31" s="4"/>
    </row>
    <row r="32" spans="1:7" ht="51" x14ac:dyDescent="0.2">
      <c r="A32" s="23" t="s">
        <v>81</v>
      </c>
      <c r="B32" s="21" t="s">
        <v>59</v>
      </c>
      <c r="C32" s="9" t="s">
        <v>10</v>
      </c>
      <c r="D32" s="19" t="s">
        <v>11</v>
      </c>
      <c r="E32" s="10" t="s">
        <v>19</v>
      </c>
      <c r="F32" s="18" t="s">
        <v>21</v>
      </c>
      <c r="G32" s="4"/>
    </row>
    <row r="33" spans="1:10" x14ac:dyDescent="0.2">
      <c r="A33" s="23"/>
      <c r="B33" s="23"/>
      <c r="C33" s="9"/>
      <c r="D33" s="19"/>
      <c r="E33" s="10"/>
      <c r="F33" s="17"/>
      <c r="G33" s="4"/>
    </row>
    <row r="34" spans="1:10" x14ac:dyDescent="0.2">
      <c r="A34" s="23"/>
      <c r="B34" s="23"/>
      <c r="C34" s="9"/>
      <c r="D34" s="19"/>
      <c r="E34" s="10"/>
      <c r="F34" s="17"/>
      <c r="G34" s="4"/>
    </row>
    <row r="35" spans="1:10" ht="48" x14ac:dyDescent="0.2">
      <c r="A35" s="23">
        <v>6</v>
      </c>
      <c r="B35" s="25" t="s">
        <v>60</v>
      </c>
      <c r="C35" s="9" t="s">
        <v>10</v>
      </c>
      <c r="D35" s="19" t="s">
        <v>11</v>
      </c>
      <c r="E35" s="10" t="s">
        <v>19</v>
      </c>
      <c r="F35" s="18" t="s">
        <v>22</v>
      </c>
      <c r="G35" s="4"/>
    </row>
    <row r="36" spans="1:10" ht="48" x14ac:dyDescent="0.2">
      <c r="A36" s="23" t="s">
        <v>82</v>
      </c>
      <c r="B36" s="21" t="s">
        <v>61</v>
      </c>
      <c r="C36" s="9" t="s">
        <v>10</v>
      </c>
      <c r="D36" s="19" t="s">
        <v>11</v>
      </c>
      <c r="E36" s="10" t="s">
        <v>19</v>
      </c>
      <c r="F36" s="18" t="s">
        <v>22</v>
      </c>
      <c r="G36" s="4"/>
      <c r="H36" s="4"/>
      <c r="I36" s="4"/>
    </row>
    <row r="37" spans="1:10" ht="48" x14ac:dyDescent="0.2">
      <c r="A37" s="23" t="s">
        <v>83</v>
      </c>
      <c r="B37" s="21" t="s">
        <v>62</v>
      </c>
      <c r="C37" s="9" t="s">
        <v>10</v>
      </c>
      <c r="D37" s="19" t="s">
        <v>11</v>
      </c>
      <c r="E37" s="10" t="s">
        <v>19</v>
      </c>
      <c r="F37" s="18" t="s">
        <v>22</v>
      </c>
      <c r="G37" s="4"/>
      <c r="H37" s="4"/>
      <c r="I37" s="4"/>
    </row>
    <row r="38" spans="1:10" ht="48" x14ac:dyDescent="0.2">
      <c r="A38" s="23" t="s">
        <v>84</v>
      </c>
      <c r="B38" s="21" t="s">
        <v>63</v>
      </c>
      <c r="C38" s="9" t="s">
        <v>10</v>
      </c>
      <c r="D38" s="19" t="s">
        <v>11</v>
      </c>
      <c r="E38" s="10" t="s">
        <v>19</v>
      </c>
      <c r="F38" s="18" t="s">
        <v>22</v>
      </c>
      <c r="G38" s="4"/>
      <c r="H38" s="4"/>
      <c r="I38" s="4"/>
    </row>
    <row r="39" spans="1:10" ht="48" x14ac:dyDescent="0.2">
      <c r="A39" s="23" t="s">
        <v>85</v>
      </c>
      <c r="B39" s="21" t="s">
        <v>64</v>
      </c>
      <c r="C39" s="9" t="s">
        <v>10</v>
      </c>
      <c r="D39" s="19" t="s">
        <v>11</v>
      </c>
      <c r="E39" s="10" t="s">
        <v>19</v>
      </c>
      <c r="F39" s="18" t="s">
        <v>22</v>
      </c>
      <c r="G39" s="4"/>
      <c r="H39" s="4"/>
      <c r="I39" s="4"/>
    </row>
    <row r="40" spans="1:10" ht="48" x14ac:dyDescent="0.2">
      <c r="A40" s="23" t="s">
        <v>86</v>
      </c>
      <c r="B40" s="21" t="s">
        <v>65</v>
      </c>
      <c r="C40" s="9" t="s">
        <v>10</v>
      </c>
      <c r="D40" s="19" t="s">
        <v>11</v>
      </c>
      <c r="E40" s="10" t="s">
        <v>19</v>
      </c>
      <c r="F40" s="18" t="s">
        <v>22</v>
      </c>
      <c r="G40" s="4"/>
      <c r="H40" s="4"/>
      <c r="I40" s="4"/>
    </row>
    <row r="41" spans="1:10" ht="48" x14ac:dyDescent="0.2">
      <c r="A41" s="23" t="s">
        <v>87</v>
      </c>
      <c r="B41" s="21" t="s">
        <v>66</v>
      </c>
      <c r="C41" s="9" t="s">
        <v>10</v>
      </c>
      <c r="D41" s="19" t="s">
        <v>11</v>
      </c>
      <c r="E41" s="10" t="s">
        <v>19</v>
      </c>
      <c r="F41" s="18" t="s">
        <v>22</v>
      </c>
      <c r="G41" s="4"/>
      <c r="H41" s="4"/>
      <c r="I41" s="4"/>
    </row>
    <row r="42" spans="1:10" ht="48" x14ac:dyDescent="0.2">
      <c r="A42" s="23" t="s">
        <v>88</v>
      </c>
      <c r="B42" s="21" t="s">
        <v>67</v>
      </c>
      <c r="C42" s="9" t="s">
        <v>10</v>
      </c>
      <c r="D42" s="19" t="s">
        <v>11</v>
      </c>
      <c r="E42" s="10" t="s">
        <v>19</v>
      </c>
      <c r="F42" s="18" t="s">
        <v>22</v>
      </c>
      <c r="G42" s="4"/>
      <c r="H42" s="4"/>
      <c r="I42" s="4"/>
    </row>
    <row r="43" spans="1:10" ht="48" x14ac:dyDescent="0.2">
      <c r="A43" s="23" t="s">
        <v>89</v>
      </c>
      <c r="B43" s="21" t="s">
        <v>68</v>
      </c>
      <c r="C43" s="9" t="s">
        <v>10</v>
      </c>
      <c r="D43" s="19" t="s">
        <v>11</v>
      </c>
      <c r="E43" s="10" t="s">
        <v>19</v>
      </c>
      <c r="F43" s="18" t="s">
        <v>22</v>
      </c>
      <c r="G43" s="4"/>
      <c r="H43" s="4"/>
      <c r="I43" s="4"/>
    </row>
    <row r="44" spans="1:10" ht="48" x14ac:dyDescent="0.2">
      <c r="A44" s="23" t="s">
        <v>90</v>
      </c>
      <c r="B44" s="21" t="s">
        <v>69</v>
      </c>
      <c r="C44" s="9" t="s">
        <v>10</v>
      </c>
      <c r="D44" s="19" t="s">
        <v>11</v>
      </c>
      <c r="E44" s="10" t="s">
        <v>19</v>
      </c>
      <c r="F44" s="18" t="s">
        <v>22</v>
      </c>
      <c r="G44" s="4"/>
      <c r="H44" s="4"/>
      <c r="I44" s="4"/>
    </row>
    <row r="45" spans="1:10" ht="48" x14ac:dyDescent="0.2">
      <c r="A45" s="23" t="s">
        <v>91</v>
      </c>
      <c r="B45" s="21" t="s">
        <v>70</v>
      </c>
      <c r="C45" s="9" t="s">
        <v>10</v>
      </c>
      <c r="D45" s="19" t="s">
        <v>11</v>
      </c>
      <c r="E45" s="10" t="s">
        <v>19</v>
      </c>
      <c r="F45" s="18" t="s">
        <v>22</v>
      </c>
      <c r="G45" s="4"/>
      <c r="H45" s="4"/>
      <c r="I45" s="4"/>
    </row>
    <row r="46" spans="1:10" ht="48" x14ac:dyDescent="0.2">
      <c r="A46" s="27" t="s">
        <v>92</v>
      </c>
      <c r="B46" s="22" t="s">
        <v>71</v>
      </c>
      <c r="C46" s="9" t="s">
        <v>10</v>
      </c>
      <c r="D46" s="19" t="s">
        <v>11</v>
      </c>
      <c r="E46" s="10" t="s">
        <v>19</v>
      </c>
      <c r="F46" s="18" t="s">
        <v>22</v>
      </c>
      <c r="G46" s="4"/>
      <c r="H46" s="4"/>
      <c r="I46" s="4"/>
    </row>
    <row r="47" spans="1:10" x14ac:dyDescent="0.2">
      <c r="A47" s="23"/>
      <c r="B47" s="22"/>
      <c r="C47" s="9"/>
      <c r="D47" s="19"/>
      <c r="E47" s="10"/>
      <c r="F47" s="16"/>
      <c r="G47" s="4"/>
      <c r="H47" s="4"/>
      <c r="I47" s="4"/>
    </row>
    <row r="48" spans="1:10" x14ac:dyDescent="0.2">
      <c r="A48" s="13"/>
      <c r="B48" s="14"/>
      <c r="C48" s="4"/>
      <c r="D48" s="13"/>
      <c r="E48" s="13"/>
      <c r="F48" s="13"/>
      <c r="G48" s="4"/>
      <c r="H48" s="4"/>
      <c r="I48" s="4"/>
      <c r="J48" s="4"/>
    </row>
    <row r="49" spans="2:10" x14ac:dyDescent="0.2">
      <c r="B49" s="4"/>
      <c r="C49" s="13"/>
      <c r="G49" s="4"/>
      <c r="H49" s="4"/>
      <c r="I49" s="4"/>
      <c r="J49" s="4"/>
    </row>
    <row r="50" spans="2:10" x14ac:dyDescent="0.2">
      <c r="B50" s="4" t="s">
        <v>9</v>
      </c>
      <c r="F50" s="4" t="s">
        <v>7</v>
      </c>
      <c r="G50" s="4"/>
      <c r="H50" s="4"/>
      <c r="I50" s="4"/>
      <c r="J50" s="4"/>
    </row>
    <row r="51" spans="2:10" x14ac:dyDescent="0.2">
      <c r="G51" s="4"/>
    </row>
    <row r="52" spans="2:10" ht="15" x14ac:dyDescent="0.25">
      <c r="B52" s="1"/>
      <c r="G52" s="4"/>
    </row>
    <row r="53" spans="2:10" x14ac:dyDescent="0.2">
      <c r="B53" s="15"/>
      <c r="G53" s="4"/>
    </row>
    <row r="54" spans="2:10" ht="15" x14ac:dyDescent="0.25">
      <c r="B54" s="2"/>
      <c r="G54" s="1"/>
    </row>
    <row r="55" spans="2:10" ht="15" x14ac:dyDescent="0.25">
      <c r="B55" s="2"/>
      <c r="G55" s="1"/>
    </row>
    <row r="56" spans="2:10" ht="15" x14ac:dyDescent="0.25">
      <c r="G56" s="1"/>
    </row>
    <row r="57" spans="2:10" ht="15" x14ac:dyDescent="0.25">
      <c r="G57" s="1"/>
    </row>
    <row r="58" spans="2:10" ht="15" x14ac:dyDescent="0.25">
      <c r="G58" s="1"/>
    </row>
    <row r="59" spans="2:10" ht="15" x14ac:dyDescent="0.25">
      <c r="G59" s="1"/>
    </row>
    <row r="60" spans="2:10" ht="15" x14ac:dyDescent="0.25">
      <c r="G60" s="1"/>
    </row>
  </sheetData>
  <mergeCells count="8">
    <mergeCell ref="F1:G1"/>
    <mergeCell ref="B2:E2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2025</vt:lpstr>
      <vt:lpstr>22.01.2025</vt:lpstr>
      <vt:lpstr>14.05.2025 </vt:lpstr>
      <vt:lpstr>08.07.2025</vt:lpstr>
      <vt:lpstr>Лист5</vt:lpstr>
      <vt:lpstr>Лист1</vt:lpstr>
      <vt:lpstr>Лист2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Asus</cp:lastModifiedBy>
  <cp:lastPrinted>2025-07-08T13:18:34Z</cp:lastPrinted>
  <dcterms:created xsi:type="dcterms:W3CDTF">2021-11-10T12:11:01Z</dcterms:created>
  <dcterms:modified xsi:type="dcterms:W3CDTF">2025-07-08T13:20:03Z</dcterms:modified>
</cp:coreProperties>
</file>